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75" windowWidth="17535" windowHeight="6600" tabRatio="762"/>
  </bookViews>
  <sheets>
    <sheet name="Sheet1" sheetId="10" r:id="rId1"/>
    <sheet name="งบทรัพย์สิน" sheetId="1" r:id="rId2"/>
    <sheet name="หมายเหตุ 3,4,5" sheetId="2" r:id="rId3"/>
    <sheet name="หมายุหตุ 6,7,8,9" sheetId="4" r:id="rId4"/>
    <sheet name="หมายเหตุ 10,11" sheetId="3" r:id="rId5"/>
    <sheet name="หมายเหตุ 12-15" sheetId="5" r:id="rId6"/>
    <sheet name="หมายเหตุ 16" sheetId="6" r:id="rId7"/>
    <sheet name="แนบท้าย 16" sheetId="8" r:id="rId8"/>
    <sheet name="หมายเหตุ 17" sheetId="7" r:id="rId9"/>
    <sheet name="Sheet9" sheetId="9" r:id="rId10"/>
  </sheets>
  <calcPr calcId="124519"/>
</workbook>
</file>

<file path=xl/calcChain.xml><?xml version="1.0" encoding="utf-8"?>
<calcChain xmlns="http://schemas.openxmlformats.org/spreadsheetml/2006/main">
  <c r="E54" i="10"/>
  <c r="E48"/>
  <c r="E44"/>
  <c r="E49" s="1"/>
  <c r="E55" s="1"/>
  <c r="E25"/>
  <c r="E20"/>
  <c r="E26" s="1"/>
  <c r="F163" i="9"/>
  <c r="F96"/>
  <c r="F468"/>
  <c r="F462"/>
  <c r="G72" i="1"/>
  <c r="G15"/>
  <c r="F399" i="9"/>
  <c r="F384"/>
  <c r="G383"/>
  <c r="G390"/>
  <c r="G292"/>
  <c r="G262"/>
  <c r="F263"/>
  <c r="F262"/>
  <c r="F426"/>
  <c r="F311"/>
  <c r="F319" l="1"/>
  <c r="F310"/>
  <c r="F227"/>
  <c r="F95"/>
  <c r="F162"/>
  <c r="F331"/>
  <c r="F330"/>
  <c r="F318"/>
  <c r="F390"/>
  <c r="F383"/>
  <c r="F379"/>
  <c r="F378"/>
  <c r="F373"/>
  <c r="F372"/>
  <c r="F356" l="1"/>
  <c r="G27" i="3"/>
  <c r="E24" i="8"/>
  <c r="F24"/>
  <c r="H24"/>
  <c r="D24"/>
  <c r="G9"/>
  <c r="G11"/>
  <c r="G13"/>
  <c r="G15"/>
  <c r="G16"/>
  <c r="G18"/>
  <c r="G24" s="1"/>
  <c r="G20"/>
  <c r="G22"/>
  <c r="G23"/>
  <c r="G7"/>
  <c r="J27" i="6"/>
  <c r="J16"/>
  <c r="F324" i="9"/>
  <c r="G87" i="1" l="1"/>
  <c r="G83"/>
  <c r="G78"/>
  <c r="G71"/>
  <c r="G67"/>
  <c r="G57"/>
  <c r="G52"/>
  <c r="G43"/>
  <c r="G38"/>
  <c r="G92" s="1"/>
  <c r="F290" i="9"/>
  <c r="F291"/>
  <c r="F289"/>
  <c r="F288"/>
  <c r="F252"/>
  <c r="F251"/>
  <c r="F250"/>
  <c r="F249"/>
  <c r="F224"/>
  <c r="F223"/>
  <c r="F222"/>
  <c r="F92"/>
  <c r="F91"/>
  <c r="F90"/>
  <c r="F451"/>
  <c r="F450"/>
  <c r="F460"/>
  <c r="F466"/>
  <c r="F465"/>
  <c r="F464"/>
  <c r="G38" i="5" l="1"/>
  <c r="G19"/>
  <c r="G14"/>
  <c r="G23" i="4"/>
  <c r="G18"/>
  <c r="G13"/>
  <c r="G8"/>
  <c r="G21" i="2"/>
  <c r="G16"/>
  <c r="F415" i="9"/>
  <c r="D91" i="1"/>
  <c r="B91"/>
  <c r="F476" i="9"/>
  <c r="F478"/>
  <c r="F475"/>
  <c r="F477" s="1"/>
  <c r="F479" s="1"/>
  <c r="F473"/>
  <c r="F467"/>
  <c r="F463"/>
  <c r="F459"/>
  <c r="F458"/>
  <c r="F452"/>
  <c r="F447"/>
  <c r="F448"/>
  <c r="F445"/>
  <c r="F444"/>
  <c r="F442"/>
  <c r="F432"/>
  <c r="F437" s="1"/>
  <c r="F425"/>
  <c r="F427"/>
  <c r="F424"/>
  <c r="F423"/>
  <c r="F422"/>
  <c r="F416"/>
  <c r="F414"/>
  <c r="F413"/>
  <c r="F412"/>
  <c r="F406"/>
  <c r="F405"/>
  <c r="F404"/>
  <c r="F403"/>
  <c r="F395"/>
  <c r="F394"/>
  <c r="F393"/>
  <c r="F391"/>
  <c r="F389"/>
  <c r="F388"/>
  <c r="F371"/>
  <c r="F370"/>
  <c r="F369"/>
  <c r="F368"/>
  <c r="F354"/>
  <c r="F355"/>
  <c r="F363"/>
  <c r="F364"/>
  <c r="F365"/>
  <c r="F366"/>
  <c r="F367"/>
  <c r="F382"/>
  <c r="F377"/>
  <c r="F375"/>
  <c r="F352"/>
  <c r="F351"/>
  <c r="F350"/>
  <c r="F328"/>
  <c r="F327"/>
  <c r="F329"/>
  <c r="F332"/>
  <c r="F326"/>
  <c r="F325"/>
  <c r="F323"/>
  <c r="F344"/>
  <c r="F343"/>
  <c r="F342"/>
  <c r="F341"/>
  <c r="F338"/>
  <c r="F317"/>
  <c r="F316"/>
  <c r="F315"/>
  <c r="F314"/>
  <c r="F309"/>
  <c r="F308"/>
  <c r="F307"/>
  <c r="F306"/>
  <c r="F305"/>
  <c r="F304"/>
  <c r="F303"/>
  <c r="F302"/>
  <c r="F301"/>
  <c r="F300"/>
  <c r="F299"/>
  <c r="F298"/>
  <c r="F297"/>
  <c r="F292"/>
  <c r="F287"/>
  <c r="F286"/>
  <c r="F285"/>
  <c r="F284"/>
  <c r="F283"/>
  <c r="F282"/>
  <c r="F281"/>
  <c r="F279"/>
  <c r="F274"/>
  <c r="F270"/>
  <c r="F269"/>
  <c r="F267"/>
  <c r="F266"/>
  <c r="F265"/>
  <c r="F261"/>
  <c r="F260"/>
  <c r="F259"/>
  <c r="F254"/>
  <c r="F253"/>
  <c r="F248"/>
  <c r="F247"/>
  <c r="F246"/>
  <c r="F245"/>
  <c r="F244"/>
  <c r="F243"/>
  <c r="F242"/>
  <c r="F241"/>
  <c r="F240"/>
  <c r="F239"/>
  <c r="F238"/>
  <c r="F237"/>
  <c r="F236"/>
  <c r="F235"/>
  <c r="F234"/>
  <c r="F233"/>
  <c r="F228"/>
  <c r="F226"/>
  <c r="F225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G228" s="1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4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G164" s="1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25"/>
  <c r="F26"/>
  <c r="F27"/>
  <c r="F28"/>
  <c r="F29"/>
  <c r="F23"/>
  <c r="F24"/>
  <c r="F16"/>
  <c r="F4"/>
  <c r="F5"/>
  <c r="F6"/>
  <c r="F7"/>
  <c r="F8"/>
  <c r="F9"/>
  <c r="F10"/>
  <c r="F11"/>
  <c r="F12"/>
  <c r="F13"/>
  <c r="F14"/>
  <c r="F15"/>
  <c r="F17"/>
  <c r="F18"/>
  <c r="F19"/>
  <c r="F20"/>
  <c r="F21"/>
  <c r="F22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3"/>
  <c r="F94"/>
  <c r="F97"/>
  <c r="F3"/>
  <c r="F38" i="2"/>
  <c r="G37"/>
  <c r="G33"/>
  <c r="G29"/>
  <c r="F37"/>
  <c r="F33"/>
  <c r="F29"/>
  <c r="F461" i="9" l="1"/>
  <c r="G38" i="2"/>
  <c r="F417" i="9"/>
  <c r="F449"/>
  <c r="F446"/>
  <c r="F428"/>
  <c r="F407"/>
  <c r="F396"/>
  <c r="F336"/>
  <c r="F374"/>
  <c r="F380"/>
  <c r="F360"/>
  <c r="G359"/>
  <c r="F322"/>
  <c r="F313"/>
  <c r="F345"/>
  <c r="G108"/>
  <c r="G118"/>
  <c r="G135"/>
  <c r="F268"/>
  <c r="F275"/>
  <c r="G246"/>
  <c r="F255"/>
  <c r="G202"/>
  <c r="G32"/>
  <c r="F229"/>
  <c r="G65"/>
  <c r="G97"/>
  <c r="F165"/>
  <c r="F98"/>
  <c r="F294" l="1"/>
  <c r="F453"/>
  <c r="F346"/>
</calcChain>
</file>

<file path=xl/sharedStrings.xml><?xml version="1.0" encoding="utf-8"?>
<sst xmlns="http://schemas.openxmlformats.org/spreadsheetml/2006/main" count="986" uniqueCount="476">
  <si>
    <t>องค์การบริหารส่วนตำบลเพ็กใหญ่ อำเภอพล จังหวัดขอนแก่น</t>
  </si>
  <si>
    <t>หมายเหตุประกอบงบแสดงฐานะการเงิน</t>
  </si>
  <si>
    <t>สำหรับปี สิ้นสุดวันที่ 30 กันยายน 2558</t>
  </si>
  <si>
    <t>หมายเหตุ 2 งบทรัพย์สิน</t>
  </si>
  <si>
    <t>ประเภททรัพย์สิน</t>
  </si>
  <si>
    <t>ราคาทรัพย์สิน</t>
  </si>
  <si>
    <t>แหล่งที่มาของทรัพย์สินทั้งหมด</t>
  </si>
  <si>
    <t>ชื่อ</t>
  </si>
  <si>
    <t>จำนวนเงิน</t>
  </si>
  <si>
    <t>ก. อสังหาริมทรัพย์</t>
  </si>
  <si>
    <t xml:space="preserve">   ที่ดิน</t>
  </si>
  <si>
    <t xml:space="preserve">   อาคาร</t>
  </si>
  <si>
    <t>ข. สังหาริมทรัพย์</t>
  </si>
  <si>
    <t xml:space="preserve">   รถยนต์</t>
  </si>
  <si>
    <t xml:space="preserve">   เครื่องถ่ายเอกสาร</t>
  </si>
  <si>
    <t xml:space="preserve">   เครื่องคอมพิวเตอร์</t>
  </si>
  <si>
    <t>หมายเหตุ 3 เงินสดและเงินฝากธนาคาร</t>
  </si>
  <si>
    <t xml:space="preserve"> </t>
  </si>
  <si>
    <t>เงินสด</t>
  </si>
  <si>
    <t>เงินฝากธนาคาร  กรุงไทย ประเภทออมทรัพย์  เลขที่ 4220013520</t>
  </si>
  <si>
    <t>รวม</t>
  </si>
  <si>
    <t xml:space="preserve">                   ธ.ก.ส. ประเภทออมทรัพย์  เลขที่ 018062397031</t>
  </si>
  <si>
    <t xml:space="preserve">                   ธ.ก.ส. ประเภทออมทรัพย์  เลขที่ 018062471968</t>
  </si>
  <si>
    <t xml:space="preserve">                   ธ.ก.ส. ประเภทออมทรัพย์  เลขที่ 018062450437</t>
  </si>
  <si>
    <t xml:space="preserve">                   ธ.ก.ส. ประเภทประจำ  เลขที่ 308064042113</t>
  </si>
  <si>
    <t xml:space="preserve">                   ออมสิน ประเภทเผื่อเรียก  เลขที่ 020135275327</t>
  </si>
  <si>
    <t>หมายเหตุ 4 รายได้จากรัฐบาลค้างรับ</t>
  </si>
  <si>
    <t>หมายเหตุ 5 ลูกหนี้ค่าภาษี</t>
  </si>
  <si>
    <t>ประเภทลูกหนี้</t>
  </si>
  <si>
    <t>ลูกหนี้ภาษีโรงเรือนและที่ดิน</t>
  </si>
  <si>
    <t>ประจำปี</t>
  </si>
  <si>
    <t>จำนวนราย</t>
  </si>
  <si>
    <t>รวมทั้งสิ้น</t>
  </si>
  <si>
    <t>หมายเหตุ 6 ลูกหนี้รายได้อื่น ๆ</t>
  </si>
  <si>
    <t>ลูกหนี้ค่าน้ำประปา</t>
  </si>
  <si>
    <t>ลูกหนี้ค่าเช่า</t>
  </si>
  <si>
    <t>หมายเหตุ 7 ลูกหนี้อื่น ๆ</t>
  </si>
  <si>
    <t>ลูกหนี้ค่า....</t>
  </si>
  <si>
    <t xml:space="preserve">หมายเหตุ 8 สินทรัพย์หมุนเวียนอื่น </t>
  </si>
  <si>
    <t xml:space="preserve">  </t>
  </si>
  <si>
    <t>เงินจ่ายล่วงหน้า</t>
  </si>
  <si>
    <t>หมายเหตุ 9 สินทรัพย์ไม่หมุนเวียนอื่น</t>
  </si>
  <si>
    <t>เงินขาดบัญชี</t>
  </si>
  <si>
    <t>เงินประกัน</t>
  </si>
  <si>
    <t>หมายเหตุ 11 ฎีกาค้างจ่าย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</si>
  <si>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</si>
  <si>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</si>
  <si>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</si>
  <si>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</si>
  <si>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</si>
  <si>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</si>
  <si>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หมายเหตุ 13  หนี้สินหมุนเวียนอื่น</t>
  </si>
  <si>
    <t>หมายเหตุ 14 เจ้าหนี้เงินกู้</t>
  </si>
  <si>
    <t>ชื่อเจ้าหนี้</t>
  </si>
  <si>
    <t>โครงการที่ขอกู้</t>
  </si>
  <si>
    <t>จำนวนเงินที่ขอกู้</t>
  </si>
  <si>
    <t>สัญญากู้เงิน</t>
  </si>
  <si>
    <t>เลขที่</t>
  </si>
  <si>
    <t>ลงวันที่</t>
  </si>
  <si>
    <t>เงินต้นค้างชำระ</t>
  </si>
  <si>
    <t>ปีสิ้นสุดสัญญา</t>
  </si>
  <si>
    <t>หมายเหตุ 15 หนึ้สินไม่หมุนเวียนอื่น</t>
  </si>
  <si>
    <t xml:space="preserve">    ภาษีหัก ณ ที่จ่าย</t>
  </si>
  <si>
    <t xml:space="preserve">    เงินประกันสัญญา</t>
  </si>
  <si>
    <t xml:space="preserve">    ค่าใช้จ่ายในการจัดเก็บภาษีบำรุงท้องที่ 5%</t>
  </si>
  <si>
    <t xml:space="preserve">    เงินทุนโครงการเศรษฐกิจชุมชนพึ่งตนเอง</t>
  </si>
  <si>
    <t xml:space="preserve">    เงินทุนโครงการเศรษฐกิจชุมชนอบต. บัญชีที่ 2</t>
  </si>
  <si>
    <t>เงินสะสม ณ 1 ตุลาคม 2557</t>
  </si>
  <si>
    <t xml:space="preserve">     (เงินทุนสำรองเงินสะสม)</t>
  </si>
  <si>
    <r>
      <rPr>
        <b/>
        <u/>
        <sz val="15"/>
        <color theme="1"/>
        <rFont val="TH SarabunPSK"/>
        <family val="2"/>
      </rPr>
      <t>หัก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25% ของรายรับจริงสูงกว่ารายจ่ายจริง</t>
    </r>
  </si>
  <si>
    <t xml:space="preserve">       รายจ่ายค้างจ่าย</t>
  </si>
  <si>
    <r>
      <rPr>
        <b/>
        <sz val="15"/>
        <color theme="1"/>
        <rFont val="TH SarabunPSK"/>
        <family val="2"/>
      </rPr>
      <t>หัก</t>
    </r>
    <r>
      <rPr>
        <sz val="15"/>
        <color theme="1"/>
        <rFont val="TH SarabunPSK"/>
        <family val="2"/>
      </rPr>
      <t xml:space="preserve">  จ่ายขาดเงินสะสม</t>
    </r>
  </si>
  <si>
    <t>เงินสะสม ณ วันที่ 30 กันยายน 2558</t>
  </si>
  <si>
    <t>เงินสะสม ณ วันที่ 30 กันยายน 2558  ประกอบด้วย</t>
  </si>
  <si>
    <t>1. หุ้นในโรงพิมพ์อาสารักษาดินแดน</t>
  </si>
  <si>
    <t>2. เงินฝาก ก.ส.อ. หรือ ก.ส.ท.</t>
  </si>
  <si>
    <t>3. ลูกหนี้ค่าภาษี</t>
  </si>
  <si>
    <t>4. ลูกหนี้รายได้อื่น ๆ</t>
  </si>
  <si>
    <t>5. ทรัพย์สินเกิดจากเงินกู้ที่ชำระหนี้แล้ว</t>
  </si>
  <si>
    <t xml:space="preserve">   (ผลต่างระหว่างทรัพย์สินเกิดจากเงินกู้และเจ้าหนี้เงินกู้)</t>
  </si>
  <si>
    <t>6. เงินสะสมที่สามารถนำไปใช้ได้</t>
  </si>
  <si>
    <t>จำนวนเงินที่ได้รับ</t>
  </si>
  <si>
    <t>อนุมัติ</t>
  </si>
  <si>
    <t>ก่อหนี้ผูกพัน</t>
  </si>
  <si>
    <t>เบิกจ่ายแล้ว</t>
  </si>
  <si>
    <t>คงเหลือ</t>
  </si>
  <si>
    <t>ยังไม่ได้ก่อหนี้</t>
  </si>
  <si>
    <t>หมายเหตุ 17 เงินทุนสำรองเงินสะสม</t>
  </si>
  <si>
    <t xml:space="preserve">   คอมพิวเตอร์โน๊ตบุ๊ค</t>
  </si>
  <si>
    <t>รายได้</t>
  </si>
  <si>
    <t>เงินสะสม</t>
  </si>
  <si>
    <t>เงินทุนสำรองเงินสะสม</t>
  </si>
  <si>
    <t>เงินกู้</t>
  </si>
  <si>
    <t>เงินที่มีผู้อุทิศให้</t>
  </si>
  <si>
    <t>เงินอุดหนุน</t>
  </si>
  <si>
    <t xml:space="preserve">   รถจักรยานยนต์</t>
  </si>
  <si>
    <t xml:space="preserve">   เครื่องพิมพ์ดีด</t>
  </si>
  <si>
    <t xml:space="preserve">   โต๊ะ</t>
  </si>
  <si>
    <t xml:space="preserve">   เก้าอี้</t>
  </si>
  <si>
    <t>รายการ</t>
  </si>
  <si>
    <t>จำนวน</t>
  </si>
  <si>
    <t>ราคาต่อหน่วย</t>
  </si>
  <si>
    <t>โต๊ะ</t>
  </si>
  <si>
    <t>โต๊ะทำงานระดับ 1-2</t>
  </si>
  <si>
    <t>โต๊ะประชุมขนาด 12 คน</t>
  </si>
  <si>
    <t>ลำดับที่</t>
  </si>
  <si>
    <t>โต๊ะประชุมขนาดใหญ่</t>
  </si>
  <si>
    <t>โต๊ะทำงานระดับ 3-6</t>
  </si>
  <si>
    <t>โต๊ะวางเครื่องคอมพิวเตอร์</t>
  </si>
  <si>
    <t>โต๊ะเขียนแบบ</t>
  </si>
  <si>
    <t>โต๊ะวางเครื่องพิมพ์ดีด</t>
  </si>
  <si>
    <t>โต๊ะทำงาน 2 ลิ้นชัก</t>
  </si>
  <si>
    <t>โต๊ะต่อเข้ามุม</t>
  </si>
  <si>
    <t>โต๊ะอเนกประสงค์เด็ก</t>
  </si>
  <si>
    <t>โต๊ะประชุมสภา อบต.</t>
  </si>
  <si>
    <t>โต๊ะทำกิจกรรมเด็ก</t>
  </si>
  <si>
    <t>โต๊ะพร้อมเก้าอี้เด็ก 6 ที่นั่ง</t>
  </si>
  <si>
    <t>ชุดโต๊ะประชม 12 ที่นั่ง</t>
  </si>
  <si>
    <t>ชุดโต๊ะทำงานไพล็อต</t>
  </si>
  <si>
    <t>โต๊ะทำงาน (ท็อปกระจก)</t>
  </si>
  <si>
    <t>รวมครุภัณฑ์โต๊ะ</t>
  </si>
  <si>
    <t>เก้าอี้</t>
  </si>
  <si>
    <t>เก้าอี้ระดับ 3-6</t>
  </si>
  <si>
    <t>เก้าอี้เขียนแบบ</t>
  </si>
  <si>
    <t>เก้าอี้ล้อเลื่อนบุหนัง</t>
  </si>
  <si>
    <t>เก้าอี้บุนวมสีฟ้า</t>
  </si>
  <si>
    <t>เก้าอี้แถว 4 ที่นั่ง</t>
  </si>
  <si>
    <t>เก้าอี้บุหนังล้อเลื่อน</t>
  </si>
  <si>
    <t>เก้าอี้บองก้า</t>
  </si>
  <si>
    <t>เก้าอี้ประชุม</t>
  </si>
  <si>
    <t>เก้าอี้สำนักงาน</t>
  </si>
  <si>
    <t>เก้าอี้ประชุมมีล้อเลื่อน</t>
  </si>
  <si>
    <t>รายละเอียดครุภัณฑ์สำนักงาน</t>
  </si>
  <si>
    <t>ตู้</t>
  </si>
  <si>
    <t>ตู้เหล็กเก็บเอกสาร</t>
  </si>
  <si>
    <t>ตู้เก็บเอกสาร 15 ลิ้นชัก</t>
  </si>
  <si>
    <t>ตู้เก็บแบบฟอร์ม 4 ลิ้นชัก</t>
  </si>
  <si>
    <t>ตู้ไม้กระจกบานเลื่อน</t>
  </si>
  <si>
    <t xml:space="preserve">ตู้เก็บเอกสาร </t>
  </si>
  <si>
    <t>ตู้ไม้ 4 บาน</t>
  </si>
  <si>
    <t>ตู้นิรภัย</t>
  </si>
  <si>
    <t>ตู้เก็บเอกสาร 2 ลิ้นชัก</t>
  </si>
  <si>
    <t>ตู้เอกสารเตี้ยบานเลื่อน</t>
  </si>
  <si>
    <t>ตู้เอกสารเตี้ยชิ้นโล่ง</t>
  </si>
  <si>
    <t>ตู้เก็บเอกสาร</t>
  </si>
  <si>
    <t>ตู้ไม้อัดสักลาย</t>
  </si>
  <si>
    <t>ตู้เก็บเอกสาร 4 ลิ้นชัก</t>
  </si>
  <si>
    <t>ตู้ล็อกเกอร์ 12 ประตู</t>
  </si>
  <si>
    <t>ตู้ไม้อัดสักลาย 2 ชั้น</t>
  </si>
  <si>
    <t>ตู้เหล็กเก็บเอกสาร 4 ลิ้นชัก</t>
  </si>
  <si>
    <t>พัดลม</t>
  </si>
  <si>
    <t>พัดลมติดผนัง</t>
  </si>
  <si>
    <t>พัดลมโคจรติดผนัง</t>
  </si>
  <si>
    <t>พัดลมอุตสาหกรรม</t>
  </si>
  <si>
    <t>เครื่องพิมพ์ดีด</t>
  </si>
  <si>
    <t>เครื่องถ่ายเอกสาร</t>
  </si>
  <si>
    <t>ชุดรับแขกพร้อมโต๊ะกลาง</t>
  </si>
  <si>
    <t>รวมชุดรับแขก</t>
  </si>
  <si>
    <t>โต๊ะหมู่บูชา</t>
  </si>
  <si>
    <t>เครื่องปรับอากาศ</t>
  </si>
  <si>
    <t>เครื่องปรับอากาศแบบแขวน</t>
  </si>
  <si>
    <t>รวมครุภัณฑ์เครื่องปรับอากาศ</t>
  </si>
  <si>
    <t>พาทีชั่นสำหรับกั้นห้อง</t>
  </si>
  <si>
    <t>โพเดียมไม้อัดสักลาย</t>
  </si>
  <si>
    <t>เค้าเตอร์</t>
  </si>
  <si>
    <t>ซุ้มเฉลิมพระเกียรติ</t>
  </si>
  <si>
    <t>ปั๊มลม</t>
  </si>
  <si>
    <t>เครื่องดูดฝุ่น</t>
  </si>
  <si>
    <t>รายละเอียดครุภัณฑ์คอมพิวเตอร์</t>
  </si>
  <si>
    <t>เครื่องคอมพิวเตอร์</t>
  </si>
  <si>
    <t>เครื่องคอมพิวเตอร์แบบประมวลผล</t>
  </si>
  <si>
    <t>รวมเครื่องคอมพิวเตอร์</t>
  </si>
  <si>
    <t>คอมพิวเตอร์โน๊ตบุ๊ค</t>
  </si>
  <si>
    <t>โน๊ตบุ๊ค</t>
  </si>
  <si>
    <t>จอคอมพิวเตอร์</t>
  </si>
  <si>
    <t>Pocket PC</t>
  </si>
  <si>
    <t>รวมเครื่อง Pocket PC</t>
  </si>
  <si>
    <t>รวมครุภัณฑ์คอมพิวเตอร์</t>
  </si>
  <si>
    <t>รวมครุภัณฑ์สำนักงาน</t>
  </si>
  <si>
    <t>รวมครุภัณฑ์เก้าอี้</t>
  </si>
  <si>
    <t>รวมครุภัณฑ์ตู้</t>
  </si>
  <si>
    <t>รวมครุภัณฑ์พัดลม</t>
  </si>
  <si>
    <t>เครื่องปริ๊นเตอร์</t>
  </si>
  <si>
    <t>เครื่องปรี๊นเตอร์ HP</t>
  </si>
  <si>
    <t>เครื่องปริ๊นเตอร์ซัมซุง</t>
  </si>
  <si>
    <t>เครื่องปรี๊นเตอร์ แคนนอน พิกมา</t>
  </si>
  <si>
    <t>เครื่องปรี๊นเตอร์ บาเทอร์</t>
  </si>
  <si>
    <t>เครื่องปริ๊นเตอร์ แคนนอน mp 287</t>
  </si>
  <si>
    <t>เครื่องพิมพ์ Multifunction Inkjet Printer</t>
  </si>
  <si>
    <t>รวมเครื่องปริ๊นเตอร์</t>
  </si>
  <si>
    <t>รายละเอียดครุภัณฑ์ไฟฟ้าและวิทยุ</t>
  </si>
  <si>
    <t>เสาอากาศชนิดประจำที่</t>
  </si>
  <si>
    <t>เครื่องรับส่งวิทยุประจำที่</t>
  </si>
  <si>
    <t>เครื่องรับส่งวิทยุมือถือ</t>
  </si>
  <si>
    <t>เครื่องขยายเสียง</t>
  </si>
  <si>
    <t>มิกเซอร์โมดิฟาย</t>
  </si>
  <si>
    <t>ตู้ลำโพง</t>
  </si>
  <si>
    <t>รวมเครื่องขยาย</t>
  </si>
  <si>
    <t>ตู้ลำโพงพร้อมดอก</t>
  </si>
  <si>
    <t>รวมตู้ลำโพง</t>
  </si>
  <si>
    <t>มิกเซอร์ไมโครโฟน</t>
  </si>
  <si>
    <t>ไมโครโฟน</t>
  </si>
  <si>
    <t>ไมโครโฟนเพื่อการประชุม</t>
  </si>
  <si>
    <t>ไมโครโฟนสาย</t>
  </si>
  <si>
    <t>รวมไมโครโฟน</t>
  </si>
  <si>
    <t>โทรทัศน์สี</t>
  </si>
  <si>
    <t>โทรทัศน์</t>
  </si>
  <si>
    <t>รวมครุภัณฑ์ไฟฟ้าและวิทยุ</t>
  </si>
  <si>
    <t>รายละเอียดครุภัณฑ์โฆษณาและเผยแพร่</t>
  </si>
  <si>
    <t>จอโปรเจคเตอร์</t>
  </si>
  <si>
    <t>เครื่องมัลติมีเดียโปรเจคเตอร์</t>
  </si>
  <si>
    <t>กล้องวีดีโอ</t>
  </si>
  <si>
    <t>กล้องดิจิตอล</t>
  </si>
  <si>
    <t>รวมกล้องดิจิตอล</t>
  </si>
  <si>
    <t>กล้องวงจรปิด</t>
  </si>
  <si>
    <t>รวมครุภัณฑ์โฆษณาและเผยแพร่</t>
  </si>
  <si>
    <t>รายละเอียดครุภัณฑ์ยานพาหนะและขนส่ง</t>
  </si>
  <si>
    <t>รถจักรยานยนต์</t>
  </si>
  <si>
    <t>รถจักรยานยนต์ ซูซูกิ</t>
  </si>
  <si>
    <t>รถจักรยานยนต์ ฮอนด้า</t>
  </si>
  <si>
    <t>รถยนต์</t>
  </si>
  <si>
    <t>รถยนต์นั่ง ฟอร์ดแรนเจอร์</t>
  </si>
  <si>
    <t>รถยนต์กู้ชีพ ฟอร์ดแรนเจอร์</t>
  </si>
  <si>
    <t>รวมครุภัณฑ์ยานพาหนะและขนส่ง</t>
  </si>
  <si>
    <t>รายละเอียดครุภัณฑ์ก่อสร้าง</t>
  </si>
  <si>
    <t>แบบหล่อลูกปูน</t>
  </si>
  <si>
    <t>ชุดทดสอบความเข้มเหลวของคอนกรีต</t>
  </si>
  <si>
    <t>รถเข็นอเนกประสงค์</t>
  </si>
  <si>
    <t>ท่อพีวีซี</t>
  </si>
  <si>
    <t>รวมครุภัณฑ์ก่อสร้าง</t>
  </si>
  <si>
    <t>รายละเอียดครุภัณฑ์สำรวจ</t>
  </si>
  <si>
    <t>กล้องระดับ</t>
  </si>
  <si>
    <t>ไม้สตาฟ</t>
  </si>
  <si>
    <t>เทปวัดระยะ</t>
  </si>
  <si>
    <t>ล้อวัดระยะ</t>
  </si>
  <si>
    <t>เครื่องจีพีเอส</t>
  </si>
  <si>
    <t>รวมครุภัณฑ์สำรวจ</t>
  </si>
  <si>
    <t>รายละเอียดครุภัณฑ์โรงงาน</t>
  </si>
  <si>
    <t>รวมครุภัณฑ์โรงงาน</t>
  </si>
  <si>
    <t>เครื่องตัดเหล็ก</t>
  </si>
  <si>
    <t>รายละเอียดครุภัณฑ์วิทยาศาสตร์หรือการแพทย์</t>
  </si>
  <si>
    <t>เครื่องตรวจวัดระดับแอลกอฮอล์</t>
  </si>
  <si>
    <t>เครื่องพ่นสารเคมีชนิดหมอกควัน</t>
  </si>
  <si>
    <t>เครื่องวัดความดันโลหิตแบบดิจิตอล</t>
  </si>
  <si>
    <t>รวมเครื่องพ่นหมอกควัน</t>
  </si>
  <si>
    <t>เครื่องวัดความดัน microlife standard</t>
  </si>
  <si>
    <t>รวมเครื่องวัดความดันโลหิต</t>
  </si>
  <si>
    <t>รวมครุภัณฑ์วิทยาศาสตร์หรือการแพทย์</t>
  </si>
  <si>
    <t>ชุดบอร์ดเคลื่อนย้ายผู้ป่วย</t>
  </si>
  <si>
    <t>รายละเอียดครุภัณฑ์งานบ้านงานครัว</t>
  </si>
  <si>
    <t>ตู้เย็น</t>
  </si>
  <si>
    <t>ตู้เย็น โตชิบา</t>
  </si>
  <si>
    <t>ตู้เย็น มิตซูบิชิ</t>
  </si>
  <si>
    <t>รวมตู้เย็น</t>
  </si>
  <si>
    <t>อ่างล้างชามอลูมิเนียม</t>
  </si>
  <si>
    <t>เครื่องตัดหญ้า</t>
  </si>
  <si>
    <t>รวมครุภัณฑ์งานบ้านงานครัว</t>
  </si>
  <si>
    <t>รายละเอียดครุภัณฑ์อื่น</t>
  </si>
  <si>
    <t>รวมครุภัณฑ์อื่น</t>
  </si>
  <si>
    <t>แผงป้ายสามเหลี่ยม</t>
  </si>
  <si>
    <t>แผงป้ายสามเหลี่ยมพร้อมติดตั้งสัญญาณไฟ</t>
  </si>
  <si>
    <t>เต้นท์ผ้าใบโครงเหล็ก</t>
  </si>
  <si>
    <t>ถังดับเพลิงชนิดเคมีแห้ง</t>
  </si>
  <si>
    <t xml:space="preserve">   ตู้</t>
  </si>
  <si>
    <t xml:space="preserve">   พัดลม</t>
  </si>
  <si>
    <t xml:space="preserve">   ชุดรับแขก</t>
  </si>
  <si>
    <t xml:space="preserve">   โต๊ะหมู่บูชา</t>
  </si>
  <si>
    <t xml:space="preserve">   เครื่องปรับอากาศ</t>
  </si>
  <si>
    <t xml:space="preserve">   พาทีชั่นสำหรับกั้นห้อง</t>
  </si>
  <si>
    <t xml:space="preserve">   โพเดียมไม้อัดสักลาย</t>
  </si>
  <si>
    <t xml:space="preserve">   เค้าเตอร์</t>
  </si>
  <si>
    <t xml:space="preserve">   ซุ้มเฉลิมพระเกียรติ</t>
  </si>
  <si>
    <t xml:space="preserve">   ปั๊มลม</t>
  </si>
  <si>
    <t xml:space="preserve">   เครื่องดูดฝุ่น</t>
  </si>
  <si>
    <t xml:space="preserve">   เครื่องปริ๊นเตอร์</t>
  </si>
  <si>
    <t xml:space="preserve">   จอคอมพิวเตอร์</t>
  </si>
  <si>
    <t xml:space="preserve">   เครื่องPocket PC</t>
  </si>
  <si>
    <t xml:space="preserve">   เสาอากาศชนิดประจำที่</t>
  </si>
  <si>
    <t xml:space="preserve">   เครื่องรับส่งวิทยุประจำที่</t>
  </si>
  <si>
    <t xml:space="preserve">   เครื่องรับส่งวิทยุมือถือ</t>
  </si>
  <si>
    <t xml:space="preserve">   เครื่องขยายเสียง</t>
  </si>
  <si>
    <t xml:space="preserve">   มิกเซอร์โมดิฟาย</t>
  </si>
  <si>
    <t xml:space="preserve">   ตู้ลำโพง</t>
  </si>
  <si>
    <t xml:space="preserve">   มิกเซอร์ไมโครโฟน</t>
  </si>
  <si>
    <t xml:space="preserve">   ไมโครโฟน</t>
  </si>
  <si>
    <t xml:space="preserve">   โทรทัศน์สี</t>
  </si>
  <si>
    <t xml:space="preserve">   จอโปรเจคเตอร์</t>
  </si>
  <si>
    <t xml:space="preserve">   เครื่องมัลติมีเดียโปรเจคเตอร์</t>
  </si>
  <si>
    <t xml:space="preserve">   กล้องวีดีโอ</t>
  </si>
  <si>
    <t xml:space="preserve">   กล้องดิจิตอล</t>
  </si>
  <si>
    <t xml:space="preserve">   กล้องวงจรปิด</t>
  </si>
  <si>
    <t xml:space="preserve">   แบบหล่อลูกปูน</t>
  </si>
  <si>
    <t xml:space="preserve">   ชุดทดสอบความเข้มเหลวของคอนกรีต</t>
  </si>
  <si>
    <t xml:space="preserve">   รถเข็นอเนกประสงค์</t>
  </si>
  <si>
    <t xml:space="preserve">   ท่อพีวีซี</t>
  </si>
  <si>
    <t xml:space="preserve">   กล้องระดับ</t>
  </si>
  <si>
    <t xml:space="preserve">   เทปวัดระยะ</t>
  </si>
  <si>
    <t xml:space="preserve">   ล้อวัดระยะ</t>
  </si>
  <si>
    <t xml:space="preserve">   เครื่องจีพีเอส</t>
  </si>
  <si>
    <t xml:space="preserve">   เครื่องตัดเหล็ก</t>
  </si>
  <si>
    <t xml:space="preserve">   เครื่องตรวจวัดระดับแอลกอฮอล์</t>
  </si>
  <si>
    <t xml:space="preserve">   เครื่องพ่นสารเคมีชนิดหมอกควัน</t>
  </si>
  <si>
    <t xml:space="preserve">   เครื่องวัดความดันโลหิตแบบดิจิตอล</t>
  </si>
  <si>
    <t xml:space="preserve">   ชุดบอร์ดเคลื่อนย้ายผู้ป่วย</t>
  </si>
  <si>
    <t xml:space="preserve">   ตู้เย็น</t>
  </si>
  <si>
    <t xml:space="preserve">   อ่างล้างชามอลูมิเนียม</t>
  </si>
  <si>
    <t xml:space="preserve">   เครื่องตัดหญ้า</t>
  </si>
  <si>
    <t xml:space="preserve">   แผงป้ายสามเหลี่ยม</t>
  </si>
  <si>
    <t xml:space="preserve">   เต้นท์ผ้าใบโครงเหล็ก</t>
  </si>
  <si>
    <t xml:space="preserve">   ถังดับเพลิงชนิดเคมีแห้ง</t>
  </si>
  <si>
    <t xml:space="preserve">   เครื่องผสมคอนกรีตพร้อมเครื่องยนต์ดีเซล</t>
  </si>
  <si>
    <t>เครื่องผสมคอนกรีตพร้อมเครื่องยนต์ดีเซล</t>
  </si>
  <si>
    <t>ทั้งนี้  องค์กรปกครองส่วนท้องถิ่นมียอดเงินที่ได้รับอนุมัติให้กู้เงินหรือทำสัญญากู้เงินแล้วอยู่ระหว่างการรับเงิน จำนวน ..........-............บาท</t>
  </si>
  <si>
    <t xml:space="preserve">   ชั้นวาง</t>
  </si>
  <si>
    <t xml:space="preserve">   เตียงพยาบาล</t>
  </si>
  <si>
    <t xml:space="preserve">   ไม้วัดส่วนสูงแบบมีฐาน</t>
  </si>
  <si>
    <t xml:space="preserve">   เครื่องซักผ้า</t>
  </si>
  <si>
    <t xml:space="preserve">   ตู้กับข้าว</t>
  </si>
  <si>
    <t>ตู้กับข้าว</t>
  </si>
  <si>
    <t>ตู้กับข้าว 6 บาน</t>
  </si>
  <si>
    <t>เครื่องซักผ้า</t>
  </si>
  <si>
    <t>ตู้เย็นสองประตู มิตซูบิชิ</t>
  </si>
  <si>
    <t>เตียงพยาบาล</t>
  </si>
  <si>
    <t>เตียงขนาด 3.5 ฟุต</t>
  </si>
  <si>
    <t>ไม้วัดส่วนสูงแบบมีฐาน</t>
  </si>
  <si>
    <t>โต๊ะยาวสำหรับนั่งกินข้าวเด็ก</t>
  </si>
  <si>
    <t>โต๊ะวางคูลเลอร์</t>
  </si>
  <si>
    <t>โต๊ะปูน ขนาด 5 ที่นั่ง</t>
  </si>
  <si>
    <t xml:space="preserve">ตู้เหล็กเก็บเอกสาร </t>
  </si>
  <si>
    <t>ตู้เก็บอุปกรณ์ของใช้</t>
  </si>
  <si>
    <t>พัดลมติดผนัง ฮาตาริ 16 นิ้ว</t>
  </si>
  <si>
    <t>พัดลมติดผนัง ฮาตาริ 18 นิ้ว</t>
  </si>
  <si>
    <t>เครื่องปรับอากาศแบบติดผนัง</t>
  </si>
  <si>
    <t xml:space="preserve">   ติดพร้อมอาคาร</t>
  </si>
  <si>
    <t>โต๊ะหมู่บูชา หมู่ 9</t>
  </si>
  <si>
    <t>โต๊ะหมู่บูชา หมู่ 7</t>
  </si>
  <si>
    <t>ชั้นวาง</t>
  </si>
  <si>
    <t>ชั้นวางเอกสาร (วางหนังสือนิทาน)</t>
  </si>
  <si>
    <t>ชั้นวางเอกสาร  จำนวน 9 ช่อง</t>
  </si>
  <si>
    <t>ชั้นวางเอกสาร (ชั้นฟรีแร็ค 3D โล่งไม่มีประตู)</t>
  </si>
  <si>
    <t>ชั้นวางรองเท้าเด็ก</t>
  </si>
  <si>
    <t>เครื่องพิมพ์ HP Laser Jet 3550</t>
  </si>
  <si>
    <t xml:space="preserve">                   ออมสิน ประเภทเผื่อเรียก  เลขที่ 300023233020</t>
  </si>
  <si>
    <t xml:space="preserve">    เงินรอคืนจังหวัด</t>
  </si>
  <si>
    <t>(รายรับตามข้อบัญญัติ+เงินอุดหนุนทั่วไปตามยุทธศาสตร์พัฒนาประเทศ)</t>
  </si>
  <si>
    <t>รายรับจริงสูงกว่ารายจ่ายจริง (4,510,275.10 + 2,085)</t>
  </si>
  <si>
    <r>
      <rPr>
        <b/>
        <sz val="15"/>
        <color theme="1"/>
        <rFont val="TH SarabunPSK"/>
        <family val="2"/>
      </rPr>
      <t>บวก</t>
    </r>
    <r>
      <rPr>
        <sz val="15"/>
        <color theme="1"/>
        <rFont val="TH SarabunPSK"/>
        <family val="2"/>
      </rPr>
      <t xml:space="preserve"> รับจริงสูงกว่าจ่ายจริงหลังหักเงินทุนสำรองเงินสะสม</t>
    </r>
  </si>
  <si>
    <t>(1,750,000.00)</t>
  </si>
  <si>
    <t>ทั้งนี้ในปีงบประมาณ พ.ศ. 2558 ได้รับอนุมัติให้จ่ายเงินสะสมที่อยู่ระหว่างดำเนินการจำนวน        0           บาท</t>
  </si>
  <si>
    <t>และจะเบิกจ่ายในปีงบประมาณต่อไป ตามรายละเอียดแนบท้ายหมายเหตุ 16</t>
  </si>
  <si>
    <t>งบลงทุน</t>
  </si>
  <si>
    <t>ค่าที่ดินและสิ่งก่อสร้าง</t>
  </si>
  <si>
    <t xml:space="preserve"> - โครงการปรับปรุงถนนลูกรังลงหินคลุกเพื่อการเกษตร สายลำห้วยหนองไผ่</t>
  </si>
  <si>
    <t>ถึงนา นายประดิษฐ์ ทิพย์สนธิ์ หมู่ 4</t>
  </si>
  <si>
    <t xml:space="preserve"> - โครงการปรับปรุงซ่อมแซมผิวจราจรคอนกรีตเสริมเหล็ก (โดยวิธี Asphaltic</t>
  </si>
  <si>
    <t>Concrete) แยกทางเข้าหมู่บ้านถึงแยกศาลากลางบ้าน หมู่ 10 บ้านโนนแต้</t>
  </si>
  <si>
    <t xml:space="preserve"> - โครงการปรับปรุงถนนลูกรังลงหินคลุกสายแยกหลังรีสอร์ท หมู่ที่ 1 บ้านสระบัว</t>
  </si>
  <si>
    <t xml:space="preserve"> - โครงการปรับปรุงถนนดินลงหินคลุก สายแยกทางหลวงหมายเลข 2240 เชื่อม</t>
  </si>
  <si>
    <t>ลำห้วยทางควาย หมู่ที่ 7  บ้านโคกกลาง</t>
  </si>
  <si>
    <t xml:space="preserve"> - โครงการปรับปรุงถนนดินลงหินคลุกสายโนนแท่นพระ เชื่อมทางหลวง</t>
  </si>
  <si>
    <t>หมายเลข 2240 หมู่ที่ 10 บ้านโนนแต้</t>
  </si>
  <si>
    <t xml:space="preserve"> - โครงการซ่อมแซมถนนหินคลุกสายบ้านโนนแต้ ม. 10 เชื่อมบ้านทุ่งแค ม.9</t>
  </si>
  <si>
    <t xml:space="preserve"> - โครงการขุดลอกลำห้วยพยอม หมู่ที่ 5,11</t>
  </si>
  <si>
    <t xml:space="preserve"> - โครงการซ่อมแซมถนนหินคลุกสายหนองผักท่อ หมู่ที่ 8 บ้านโนนหอม</t>
  </si>
  <si>
    <t xml:space="preserve"> เชื่อมทุ่งพึงพืด หมู่ที่ 9 บ้านทุ่งแค</t>
  </si>
  <si>
    <t xml:space="preserve"> - โครงการปรับปรุงซ่อมแซมถนนหินคลุกเพื่อการเกษตร สายหลังวัดถึง</t>
  </si>
  <si>
    <t>ทุ่งพึงพืด หมู่ 9</t>
  </si>
  <si>
    <t>Concrete) สายแยกถนนหลวงหมายเลข 2240 ถึงนานางระเมียร เทพมะที ม. 11</t>
  </si>
  <si>
    <t>เงินงบประมาณ</t>
  </si>
  <si>
    <t>บริหารทั่วไป</t>
  </si>
  <si>
    <t>บริหารงานทั่วไป</t>
  </si>
  <si>
    <t>สาธารณสุข</t>
  </si>
  <si>
    <t>เคหะและชุมชน</t>
  </si>
  <si>
    <t>งานบริการสาธารณสุข</t>
  </si>
  <si>
    <t>และสาธารณสุขอื่น</t>
  </si>
  <si>
    <t>ค่าใช้สอย</t>
  </si>
  <si>
    <t>รายจ่ายเพื่อให้ได้มาซึ่งบริการ</t>
  </si>
  <si>
    <t>รายจ่ายเกี่ยวเนื่องกับการ</t>
  </si>
  <si>
    <t>ปฏิบัติราชการที่ไม่เข้าลักษณะ</t>
  </si>
  <si>
    <t>รายจ่ายอื่น ๆ</t>
  </si>
  <si>
    <t>ราชการประจำเดือนกันยายน 2558</t>
  </si>
  <si>
    <t>ประจำเดือนกันยายน 2558</t>
  </si>
  <si>
    <t>ไฟฟ้าและถนน</t>
  </si>
  <si>
    <t>ค่าที่ดินและสิ่ง</t>
  </si>
  <si>
    <t>ก่อสร้าง</t>
  </si>
  <si>
    <t>ค่าบำรุงรักษาและปรับปรุง</t>
  </si>
  <si>
    <t>ที่ดินและสิ่งก่อสร้าง</t>
  </si>
  <si>
    <t>-จ้างเหมาเพื่อปฏิบัติงานดูแลรักษาความปลอดภัยสถานที่</t>
  </si>
  <si>
    <t>-จ้างเหมาชุดปฏิบัติการในระบบบริการการแพทย์ฉุกเฉิน</t>
  </si>
  <si>
    <t>-ซ่อมแซมถนนหินคลุกภายในหมู่บ้านสระบัว หมู่ที่ 1</t>
  </si>
  <si>
    <t>จำนวน 3 สาย</t>
  </si>
  <si>
    <t>-ซ่อมแซมถนนหินคลุกภายในหมู่บ้านหนองสะแบง หมู่ที่ 6</t>
  </si>
  <si>
    <t>จำนวน 2 สาย</t>
  </si>
  <si>
    <t>-ซ่อมแซมถนนหินคลุกสายบ้านโนนหอม หมูที่ 8 เชื่อมถนน</t>
  </si>
  <si>
    <t>หมายเลข 2233</t>
  </si>
  <si>
    <t>-ซ่อมแซมถนนหินคลุกสายคันดินลำห้วยวังเวินตอนบน</t>
  </si>
  <si>
    <t>หมู่ที่ 11</t>
  </si>
  <si>
    <t>-ปรับปรุงสถานที่กำจัดสิ่งปฏิกูลขยะมูลฝอย อบต.เพ็กใหญ่</t>
  </si>
  <si>
    <t>-ซ่อมแซมถนนลาดยางโดยวิธี Skin Patch สายแยกทาง</t>
  </si>
  <si>
    <t>หลวงหมายเลข 2233 ถึงหน้าเรือนจำ หมู่ที่ 5,11</t>
  </si>
  <si>
    <t>-ซ่อมแซมถนนหินคลุกสายบ้านโนนแต้ หมู่ที่ 10 เชื่อม</t>
  </si>
  <si>
    <t>ตำบลลอมคอม</t>
  </si>
  <si>
    <t>-ปรับปรุงมาตรฐานศูนย์พัฒนาเด็กเล็ก อบต.เพ็กใหญ่</t>
  </si>
  <si>
    <t>สิ่งก่อสร้างสาธารณูปโภค</t>
  </si>
  <si>
    <t>งานบริหารทั่วไปเกี่ยวกับ</t>
  </si>
  <si>
    <t>การศึกษา</t>
  </si>
  <si>
    <t>เงินอุดหนุนทั่วไป</t>
  </si>
  <si>
    <t>ตามยุทธศาสตร์</t>
  </si>
  <si>
    <t>พัฒนาประเทศ</t>
  </si>
  <si>
    <t>หมายเหตุ 4 รายจ่ายค้างจ่าย</t>
  </si>
  <si>
    <t>หมายเหตุ 5 เงินรับฝาก</t>
  </si>
  <si>
    <t>หมายเหตุ 6 เงินสะสม</t>
  </si>
  <si>
    <t>รายละเอียดแนบท้ายหมายเหตุ 6 เงินสะสม</t>
  </si>
  <si>
    <t xml:space="preserve"> "</t>
  </si>
  <si>
    <t xml:space="preserve"> ตู้ลำโพงอเนกประสงค์</t>
  </si>
  <si>
    <t>โทรทัศน์สีแอลอีดี (LED TV)</t>
  </si>
  <si>
    <t>โต๊ะทำงาน</t>
  </si>
  <si>
    <t>-</t>
  </si>
  <si>
    <t>เครื่องพิมพ์ Brother MFC-J2320 InkBenefit</t>
  </si>
  <si>
    <t>เครื่องถ่ายเอกสาร Cannon IR-2002N</t>
  </si>
  <si>
    <t>เครื่องโทรสาร</t>
  </si>
  <si>
    <r>
      <t xml:space="preserve">เครื่องโทรสาร </t>
    </r>
    <r>
      <rPr>
        <sz val="12"/>
        <color theme="1"/>
        <rFont val="TH SarabunPSK"/>
        <family val="2"/>
      </rPr>
      <t>CANNON L-170 S/N.KYG24877</t>
    </r>
  </si>
  <si>
    <t>ตู้โทรศัพท์สาขา</t>
  </si>
  <si>
    <t>ตู้โทรศัพท์สาขา ขนาด 6 สายนอก 18 สายใน</t>
  </si>
  <si>
    <t xml:space="preserve">   เครื่องโทรสาร</t>
  </si>
  <si>
    <t xml:space="preserve">   ตู้โทรศัพท์สาขา</t>
  </si>
  <si>
    <t xml:space="preserve">   ถังต้มน้ำร้อนไฟฟ้า</t>
  </si>
  <si>
    <t>ถังต้มน้ำร้อนไฟฟ้า</t>
  </si>
  <si>
    <t>ถังต้มน้ำร้อนไฟฟ้าสแตนเลส</t>
  </si>
  <si>
    <t>เก้าอี้ทำงาน</t>
  </si>
  <si>
    <t>พัดลมติดผนัง 18 นิ้ว HT-W18M</t>
  </si>
  <si>
    <t>งบแสดงฐานะการเงิน</t>
  </si>
  <si>
    <t>ณ วันที่ 30 กันยายน 2558</t>
  </si>
  <si>
    <t>หมายเหตุ</t>
  </si>
  <si>
    <t>บาท</t>
  </si>
  <si>
    <t>ทรัพย์สินตามงบทรัพย์สิน</t>
  </si>
  <si>
    <t>สินทรัพย์</t>
  </si>
  <si>
    <t xml:space="preserve">     สินทรัพย์หมุนเวียน</t>
  </si>
  <si>
    <t xml:space="preserve">          เงินสดและเงินฝากธนาคาร  </t>
  </si>
  <si>
    <t xml:space="preserve">          เงินฝาก ก.ส.อ.</t>
  </si>
  <si>
    <t xml:space="preserve">          เงินฝาก ก.ส.ท.</t>
  </si>
  <si>
    <t xml:space="preserve">          ลูกหนี้เงินยืม</t>
  </si>
  <si>
    <t xml:space="preserve">          รายได้จากรัฐบาลค้างรับ</t>
  </si>
  <si>
    <t xml:space="preserve">          ลูกหนี้ค่าภาษี</t>
  </si>
  <si>
    <t xml:space="preserve">          ลูกหนี้รายได้อื่น ๆ</t>
  </si>
  <si>
    <t xml:space="preserve">          ลูกหนี้เงินทุนโครงการเศรษฐกิจชุมชน</t>
  </si>
  <si>
    <t xml:space="preserve">          ลูกหนี้อื่น ๆ</t>
  </si>
  <si>
    <t xml:space="preserve">          ลูกหนี้เงินยืมเงินสะสม</t>
  </si>
  <si>
    <t xml:space="preserve">          สินทรัพย์หมุนเวียนอื่น</t>
  </si>
  <si>
    <t xml:space="preserve">          รวมสินทรัพย์หมุนเวียน</t>
  </si>
  <si>
    <t xml:space="preserve">     สินทรัพย์ไม่หมุนเวียน</t>
  </si>
  <si>
    <t xml:space="preserve">          หุ้นทุนในโรงพิมพ์อาสารักษาดินแดน </t>
  </si>
  <si>
    <t xml:space="preserve">          ทรัพย์สินเกิดจากเงินกู้</t>
  </si>
  <si>
    <t xml:space="preserve">          สินทรัพย์ไม่หมุนเวียนอื่น</t>
  </si>
  <si>
    <t xml:space="preserve">          รวมสินทรัพย์ไม่หมุนเวียน</t>
  </si>
  <si>
    <t>รวมสินทรัพย์</t>
  </si>
  <si>
    <t>หมายเหตุประกอบงบแสดงฐานะการเงินเป็นส่วนหนึ่งของงบการเงินนี้</t>
  </si>
  <si>
    <t>ทุนทรัพย์สิน</t>
  </si>
  <si>
    <t>หนี้สิน</t>
  </si>
  <si>
    <t xml:space="preserve">       หนี้สินหมุนเวียน</t>
  </si>
  <si>
    <t xml:space="preserve">          รายจ่ายค้างจ่าย</t>
  </si>
  <si>
    <t xml:space="preserve">          ฎีกาค้างจ่าย</t>
  </si>
  <si>
    <t xml:space="preserve">          รายจ่ายผัดส่งใบสำคัญ</t>
  </si>
  <si>
    <t xml:space="preserve">          เงินรับฝาก</t>
  </si>
  <si>
    <t xml:space="preserve">          หนี้สินหมุนเวียนอื่น</t>
  </si>
  <si>
    <t xml:space="preserve">          รวมหนี้สินหมุนเวียน</t>
  </si>
  <si>
    <t xml:space="preserve">       หนึ้สินไม่หมุนเวียน</t>
  </si>
  <si>
    <t xml:space="preserve">          เจ้าหนี้เงินกู้</t>
  </si>
  <si>
    <t xml:space="preserve">          หนี้สินไม่หมุนเวียนอื่น</t>
  </si>
  <si>
    <t xml:space="preserve">          รวมหนี้สินไม่หมุนเวียน</t>
  </si>
  <si>
    <t xml:space="preserve">          รวมหนี้สิน</t>
  </si>
  <si>
    <t xml:space="preserve">       เงินสะสม</t>
  </si>
  <si>
    <t xml:space="preserve">          เงินสะสม</t>
  </si>
  <si>
    <t xml:space="preserve">          เงินทุนสำรองเงินสะสม</t>
  </si>
  <si>
    <t xml:space="preserve">          รวมเงินสะสม</t>
  </si>
  <si>
    <t xml:space="preserve">      รวมหนี้สินและเงินสะสม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</si>
</sst>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u/>
      <sz val="15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sz val="13.5"/>
      <color theme="1"/>
      <name val="TH SarabunPSK"/>
      <family val="2"/>
    </font>
    <font>
      <b/>
      <sz val="13.5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4" fillId="0" borderId="4" xfId="0" applyFont="1" applyBorder="1"/>
    <xf numFmtId="43" fontId="4" fillId="0" borderId="4" xfId="1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11" xfId="0" applyFont="1" applyBorder="1"/>
    <xf numFmtId="0" fontId="4" fillId="0" borderId="12" xfId="0" applyFont="1" applyBorder="1"/>
    <xf numFmtId="43" fontId="4" fillId="0" borderId="12" xfId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5" xfId="0" applyFont="1" applyBorder="1"/>
    <xf numFmtId="43" fontId="4" fillId="0" borderId="5" xfId="1" applyFont="1" applyBorder="1"/>
    <xf numFmtId="0" fontId="4" fillId="0" borderId="2" xfId="0" applyFont="1" applyBorder="1"/>
    <xf numFmtId="0" fontId="5" fillId="0" borderId="13" xfId="0" applyFont="1" applyBorder="1"/>
    <xf numFmtId="0" fontId="4" fillId="0" borderId="13" xfId="0" applyFont="1" applyBorder="1"/>
    <xf numFmtId="0" fontId="4" fillId="0" borderId="3" xfId="0" applyFont="1" applyBorder="1"/>
    <xf numFmtId="43" fontId="5" fillId="0" borderId="1" xfId="1" applyFont="1" applyBorder="1"/>
    <xf numFmtId="43" fontId="5" fillId="0" borderId="4" xfId="1" applyFont="1" applyBorder="1"/>
    <xf numFmtId="0" fontId="4" fillId="0" borderId="1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6" xfId="0" applyFont="1" applyBorder="1"/>
    <xf numFmtId="0" fontId="5" fillId="0" borderId="12" xfId="0" applyFont="1" applyBorder="1"/>
    <xf numFmtId="0" fontId="5" fillId="0" borderId="5" xfId="0" applyFont="1" applyBorder="1"/>
    <xf numFmtId="43" fontId="5" fillId="0" borderId="12" xfId="1" applyFont="1" applyBorder="1"/>
    <xf numFmtId="43" fontId="5" fillId="0" borderId="5" xfId="1" applyFont="1" applyBorder="1"/>
    <xf numFmtId="0" fontId="6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43" fontId="7" fillId="0" borderId="5" xfId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/>
    <xf numFmtId="0" fontId="2" fillId="0" borderId="12" xfId="0" applyFont="1" applyBorder="1"/>
    <xf numFmtId="0" fontId="3" fillId="0" borderId="5" xfId="0" applyFont="1" applyBorder="1" applyAlignment="1">
      <alignment horizontal="right"/>
    </xf>
    <xf numFmtId="0" fontId="3" fillId="0" borderId="12" xfId="0" applyFont="1" applyBorder="1"/>
    <xf numFmtId="0" fontId="3" fillId="0" borderId="4" xfId="0" applyFont="1" applyBorder="1"/>
    <xf numFmtId="43" fontId="2" fillId="0" borderId="4" xfId="1" applyFont="1" applyBorder="1"/>
    <xf numFmtId="43" fontId="2" fillId="0" borderId="12" xfId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43" fontId="9" fillId="0" borderId="1" xfId="1" applyFont="1" applyBorder="1"/>
    <xf numFmtId="187" fontId="10" fillId="0" borderId="1" xfId="1" applyNumberFormat="1" applyFont="1" applyBorder="1" applyAlignment="1">
      <alignment horizontal="center"/>
    </xf>
    <xf numFmtId="187" fontId="9" fillId="0" borderId="1" xfId="1" applyNumberFormat="1" applyFont="1" applyBorder="1"/>
    <xf numFmtId="187" fontId="9" fillId="0" borderId="0" xfId="1" applyNumberFormat="1" applyFont="1"/>
    <xf numFmtId="43" fontId="10" fillId="0" borderId="1" xfId="1" applyNumberFormat="1" applyFont="1" applyBorder="1" applyAlignment="1">
      <alignment horizontal="center"/>
    </xf>
    <xf numFmtId="43" fontId="9" fillId="0" borderId="1" xfId="1" applyNumberFormat="1" applyFont="1" applyBorder="1"/>
    <xf numFmtId="43" fontId="9" fillId="0" borderId="0" xfId="1" applyNumberFormat="1" applyFont="1"/>
    <xf numFmtId="43" fontId="10" fillId="0" borderId="1" xfId="1" applyNumberFormat="1" applyFont="1" applyBorder="1"/>
    <xf numFmtId="43" fontId="9" fillId="0" borderId="0" xfId="0" applyNumberFormat="1" applyFont="1"/>
    <xf numFmtId="187" fontId="9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187" fontId="9" fillId="0" borderId="1" xfId="1" applyNumberFormat="1" applyFont="1" applyBorder="1" applyAlignment="1">
      <alignment horizontal="right"/>
    </xf>
    <xf numFmtId="43" fontId="3" fillId="0" borderId="1" xfId="1" applyFont="1" applyBorder="1"/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2" fillId="0" borderId="5" xfId="0" applyFont="1" applyBorder="1"/>
    <xf numFmtId="43" fontId="2" fillId="0" borderId="5" xfId="1" applyFont="1" applyBorder="1"/>
    <xf numFmtId="0" fontId="2" fillId="0" borderId="17" xfId="0" applyFont="1" applyBorder="1"/>
    <xf numFmtId="43" fontId="2" fillId="0" borderId="17" xfId="1" applyFont="1" applyBorder="1"/>
    <xf numFmtId="0" fontId="2" fillId="0" borderId="0" xfId="0" applyFont="1" applyBorder="1"/>
    <xf numFmtId="43" fontId="2" fillId="0" borderId="0" xfId="1" applyFont="1" applyBorder="1"/>
    <xf numFmtId="43" fontId="4" fillId="0" borderId="0" xfId="1" applyFont="1"/>
    <xf numFmtId="43" fontId="5" fillId="0" borderId="1" xfId="1" applyFont="1" applyBorder="1" applyAlignment="1">
      <alignment horizontal="center"/>
    </xf>
    <xf numFmtId="43" fontId="4" fillId="0" borderId="14" xfId="1" applyFont="1" applyBorder="1"/>
    <xf numFmtId="43" fontId="7" fillId="0" borderId="4" xfId="1" applyFont="1" applyBorder="1" applyAlignment="1">
      <alignment horizontal="center"/>
    </xf>
    <xf numFmtId="43" fontId="4" fillId="0" borderId="8" xfId="1" applyFont="1" applyBorder="1"/>
    <xf numFmtId="43" fontId="4" fillId="0" borderId="0" xfId="1" applyFont="1" applyAlignment="1">
      <alignment horizontal="center"/>
    </xf>
    <xf numFmtId="43" fontId="4" fillId="0" borderId="0" xfId="1" applyFont="1" applyBorder="1"/>
    <xf numFmtId="0" fontId="5" fillId="0" borderId="1" xfId="0" applyFont="1" applyBorder="1" applyAlignment="1">
      <alignment horizontal="center"/>
    </xf>
    <xf numFmtId="187" fontId="9" fillId="0" borderId="3" xfId="1" applyNumberFormat="1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2" fillId="0" borderId="0" xfId="0" applyNumberFormat="1" applyFont="1"/>
    <xf numFmtId="49" fontId="4" fillId="0" borderId="8" xfId="1" applyNumberFormat="1" applyFont="1" applyBorder="1" applyAlignment="1">
      <alignment horizontal="right"/>
    </xf>
    <xf numFmtId="43" fontId="4" fillId="0" borderId="17" xfId="1" applyFont="1" applyBorder="1"/>
    <xf numFmtId="43" fontId="4" fillId="0" borderId="14" xfId="0" applyNumberFormat="1" applyFont="1" applyBorder="1"/>
    <xf numFmtId="43" fontId="4" fillId="0" borderId="18" xfId="1" applyFont="1" applyBorder="1"/>
    <xf numFmtId="49" fontId="12" fillId="0" borderId="1" xfId="0" applyNumberFormat="1" applyFont="1" applyBorder="1" applyAlignment="1">
      <alignment horizontal="left" shrinkToFit="1"/>
    </xf>
    <xf numFmtId="49" fontId="12" fillId="0" borderId="1" xfId="0" applyNumberFormat="1" applyFont="1" applyBorder="1" applyAlignment="1">
      <alignment horizontal="left" vertical="center" shrinkToFit="1"/>
    </xf>
    <xf numFmtId="43" fontId="4" fillId="0" borderId="1" xfId="1" applyFont="1" applyBorder="1"/>
    <xf numFmtId="187" fontId="4" fillId="0" borderId="0" xfId="0" applyNumberFormat="1" applyFont="1"/>
    <xf numFmtId="187" fontId="6" fillId="0" borderId="1" xfId="1" applyNumberFormat="1" applyFont="1" applyBorder="1"/>
    <xf numFmtId="187" fontId="4" fillId="0" borderId="1" xfId="0" applyNumberFormat="1" applyFont="1" applyBorder="1"/>
    <xf numFmtId="187" fontId="11" fillId="0" borderId="1" xfId="1" applyNumberFormat="1" applyFont="1" applyBorder="1"/>
    <xf numFmtId="187" fontId="11" fillId="0" borderId="1" xfId="1" applyNumberFormat="1" applyFont="1" applyBorder="1" applyAlignment="1">
      <alignment horizontal="center"/>
    </xf>
    <xf numFmtId="187" fontId="11" fillId="0" borderId="1" xfId="0" applyNumberFormat="1" applyFont="1" applyBorder="1" applyAlignment="1">
      <alignment shrinkToFit="1"/>
    </xf>
    <xf numFmtId="187" fontId="7" fillId="0" borderId="1" xfId="0" applyNumberFormat="1" applyFont="1" applyBorder="1"/>
    <xf numFmtId="187" fontId="5" fillId="0" borderId="4" xfId="0" applyNumberFormat="1" applyFont="1" applyBorder="1" applyAlignment="1">
      <alignment horizontal="center" vertical="center"/>
    </xf>
    <xf numFmtId="187" fontId="5" fillId="0" borderId="5" xfId="0" applyNumberFormat="1" applyFont="1" applyBorder="1" applyAlignment="1">
      <alignment horizontal="center" vertical="center"/>
    </xf>
    <xf numFmtId="49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49" fontId="4" fillId="0" borderId="12" xfId="0" applyNumberFormat="1" applyFont="1" applyBorder="1"/>
    <xf numFmtId="49" fontId="4" fillId="0" borderId="5" xfId="0" applyNumberFormat="1" applyFont="1" applyBorder="1"/>
    <xf numFmtId="49" fontId="4" fillId="0" borderId="0" xfId="0" applyNumberFormat="1" applyFont="1" applyBorder="1"/>
    <xf numFmtId="187" fontId="4" fillId="0" borderId="0" xfId="1" applyNumberFormat="1" applyFont="1"/>
    <xf numFmtId="187" fontId="5" fillId="0" borderId="1" xfId="1" applyNumberFormat="1" applyFont="1" applyBorder="1" applyAlignment="1">
      <alignment horizontal="center"/>
    </xf>
    <xf numFmtId="187" fontId="4" fillId="0" borderId="4" xfId="1" applyNumberFormat="1" applyFont="1" applyBorder="1"/>
    <xf numFmtId="187" fontId="4" fillId="0" borderId="12" xfId="1" applyNumberFormat="1" applyFont="1" applyBorder="1"/>
    <xf numFmtId="187" fontId="4" fillId="0" borderId="5" xfId="1" applyNumberFormat="1" applyFont="1" applyBorder="1"/>
    <xf numFmtId="187" fontId="4" fillId="0" borderId="1" xfId="1" applyNumberFormat="1" applyFont="1" applyBorder="1"/>
    <xf numFmtId="187" fontId="4" fillId="0" borderId="0" xfId="1" applyNumberFormat="1" applyFont="1" applyBorder="1"/>
    <xf numFmtId="0" fontId="13" fillId="0" borderId="12" xfId="0" applyFont="1" applyBorder="1"/>
    <xf numFmtId="49" fontId="13" fillId="0" borderId="12" xfId="0" applyNumberFormat="1" applyFont="1" applyBorder="1"/>
    <xf numFmtId="187" fontId="13" fillId="0" borderId="4" xfId="1" applyNumberFormat="1" applyFont="1" applyBorder="1"/>
    <xf numFmtId="187" fontId="13" fillId="0" borderId="12" xfId="1" applyNumberFormat="1" applyFont="1" applyBorder="1"/>
    <xf numFmtId="0" fontId="13" fillId="0" borderId="0" xfId="0" applyFont="1" applyBorder="1"/>
    <xf numFmtId="187" fontId="14" fillId="0" borderId="1" xfId="1" applyNumberFormat="1" applyFont="1" applyBorder="1"/>
    <xf numFmtId="0" fontId="13" fillId="0" borderId="1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shrinkToFit="1"/>
    </xf>
    <xf numFmtId="49" fontId="4" fillId="0" borderId="12" xfId="0" applyNumberFormat="1" applyFont="1" applyBorder="1" applyAlignment="1">
      <alignment horizontal="center"/>
    </xf>
    <xf numFmtId="187" fontId="4" fillId="0" borderId="12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2" fillId="0" borderId="0" xfId="1" applyFont="1"/>
    <xf numFmtId="43" fontId="9" fillId="0" borderId="1" xfId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187" fontId="5" fillId="0" borderId="4" xfId="0" applyNumberFormat="1" applyFont="1" applyBorder="1" applyAlignment="1">
      <alignment horizontal="center" vertical="center"/>
    </xf>
    <xf numFmtId="187" fontId="5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right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18" xfId="1" applyFont="1" applyBorder="1"/>
    <xf numFmtId="43" fontId="2" fillId="0" borderId="13" xfId="1" applyFont="1" applyBorder="1"/>
    <xf numFmtId="43" fontId="2" fillId="0" borderId="8" xfId="1" applyFont="1" applyBorder="1"/>
    <xf numFmtId="43" fontId="3" fillId="0" borderId="14" xfId="1" applyFont="1" applyBorder="1"/>
    <xf numFmtId="43" fontId="3" fillId="0" borderId="13" xfId="1" applyFont="1" applyBorder="1"/>
    <xf numFmtId="43" fontId="3" fillId="0" borderId="8" xfId="1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1371600</xdr:colOff>
      <xdr:row>270</xdr:row>
      <xdr:rowOff>76200</xdr:rowOff>
    </xdr:from>
    <xdr:to>
      <xdr:col>1</xdr:col>
      <xdr:colOff>1495425</xdr:colOff>
      <xdr:row>272</xdr:row>
      <xdr:rowOff>200025</xdr:rowOff>
    </xdr:to>
    <xdr:sp macro="" textlink="">
      <xdr:nvSpPr>
        <xdr:cNvPr id="2" name="วงเล็บปีกกาขวา 1"/>
        <xdr:cNvSpPr/>
      </xdr:nvSpPr>
      <xdr:spPr>
        <a:xfrm>
          <a:off x="1771650" y="72447150"/>
          <a:ext cx="123825" cy="6762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"/>
  <sheetViews>
    <sheetView tabSelected="1" topLeftCell="A4" workbookViewId="0">
      <selection activeCell="H25" sqref="H25"/>
    </sheetView>
  </sheetViews>
  <sheetFormatPr defaultRowHeight="21"/>
  <cols>
    <col min="1" max="1" width="9" style="1"/>
    <col min="2" max="2" width="29.875" style="1" customWidth="1"/>
    <col min="3" max="3" width="9" style="171"/>
    <col min="4" max="4" width="9" style="1"/>
    <col min="5" max="5" width="14.25" style="139" customWidth="1"/>
    <col min="6" max="16384" width="9" style="1"/>
  </cols>
  <sheetData>
    <row r="1" spans="1:5">
      <c r="A1" s="143" t="s">
        <v>0</v>
      </c>
      <c r="B1" s="143"/>
      <c r="C1" s="143"/>
      <c r="D1" s="143"/>
      <c r="E1" s="143"/>
    </row>
    <row r="2" spans="1:5">
      <c r="A2" s="143" t="s">
        <v>431</v>
      </c>
      <c r="B2" s="143"/>
      <c r="C2" s="143"/>
      <c r="D2" s="143"/>
      <c r="E2" s="143"/>
    </row>
    <row r="3" spans="1:5">
      <c r="A3" s="143" t="s">
        <v>432</v>
      </c>
      <c r="B3" s="143"/>
      <c r="C3" s="143"/>
      <c r="D3" s="143"/>
      <c r="E3" s="143"/>
    </row>
    <row r="5" spans="1:5">
      <c r="C5" s="138" t="s">
        <v>433</v>
      </c>
      <c r="E5" s="170" t="s">
        <v>434</v>
      </c>
    </row>
    <row r="6" spans="1:5" ht="21.75" thickBot="1">
      <c r="A6" s="2" t="s">
        <v>435</v>
      </c>
      <c r="C6" s="171">
        <v>2</v>
      </c>
      <c r="E6" s="172">
        <v>11753041</v>
      </c>
    </row>
    <row r="7" spans="1:5" ht="21.75" thickTop="1">
      <c r="A7" s="2" t="s">
        <v>436</v>
      </c>
    </row>
    <row r="8" spans="1:5">
      <c r="A8" s="2" t="s">
        <v>437</v>
      </c>
    </row>
    <row r="9" spans="1:5">
      <c r="A9" s="1" t="s">
        <v>438</v>
      </c>
      <c r="C9" s="171">
        <v>3</v>
      </c>
      <c r="E9" s="139">
        <v>29244284.23</v>
      </c>
    </row>
    <row r="10" spans="1:5">
      <c r="A10" s="1" t="s">
        <v>439</v>
      </c>
      <c r="E10" s="139">
        <v>0</v>
      </c>
    </row>
    <row r="11" spans="1:5">
      <c r="A11" s="1" t="s">
        <v>440</v>
      </c>
      <c r="E11" s="139">
        <v>0</v>
      </c>
    </row>
    <row r="12" spans="1:5">
      <c r="A12" s="1" t="s">
        <v>441</v>
      </c>
      <c r="E12" s="139">
        <v>0</v>
      </c>
    </row>
    <row r="13" spans="1:5">
      <c r="A13" s="1" t="s">
        <v>442</v>
      </c>
      <c r="E13" s="139">
        <v>0</v>
      </c>
    </row>
    <row r="14" spans="1:5">
      <c r="A14" s="1" t="s">
        <v>443</v>
      </c>
      <c r="E14" s="139">
        <v>0</v>
      </c>
    </row>
    <row r="15" spans="1:5">
      <c r="A15" s="1" t="s">
        <v>444</v>
      </c>
      <c r="E15" s="139">
        <v>0</v>
      </c>
    </row>
    <row r="16" spans="1:5">
      <c r="A16" s="1" t="s">
        <v>445</v>
      </c>
      <c r="E16" s="139">
        <v>244700</v>
      </c>
    </row>
    <row r="17" spans="1:5">
      <c r="A17" s="1" t="s">
        <v>446</v>
      </c>
      <c r="E17" s="139">
        <v>0</v>
      </c>
    </row>
    <row r="18" spans="1:5">
      <c r="A18" s="1" t="s">
        <v>447</v>
      </c>
      <c r="E18" s="139">
        <v>0</v>
      </c>
    </row>
    <row r="19" spans="1:5">
      <c r="A19" s="1" t="s">
        <v>448</v>
      </c>
      <c r="E19" s="139">
        <v>0</v>
      </c>
    </row>
    <row r="20" spans="1:5">
      <c r="A20" s="2" t="s">
        <v>449</v>
      </c>
      <c r="E20" s="173">
        <f>SUM(E9:E19)</f>
        <v>29488984.23</v>
      </c>
    </row>
    <row r="21" spans="1:5">
      <c r="A21" s="2" t="s">
        <v>450</v>
      </c>
    </row>
    <row r="22" spans="1:5">
      <c r="A22" s="1" t="s">
        <v>451</v>
      </c>
      <c r="E22" s="139">
        <v>0</v>
      </c>
    </row>
    <row r="23" spans="1:5">
      <c r="A23" s="1" t="s">
        <v>452</v>
      </c>
      <c r="E23" s="139">
        <v>0</v>
      </c>
    </row>
    <row r="24" spans="1:5">
      <c r="A24" s="1" t="s">
        <v>453</v>
      </c>
      <c r="E24" s="174">
        <v>0</v>
      </c>
    </row>
    <row r="25" spans="1:5">
      <c r="A25" s="2" t="s">
        <v>454</v>
      </c>
      <c r="E25" s="139">
        <f>SUM(E22:E24)</f>
        <v>0</v>
      </c>
    </row>
    <row r="26" spans="1:5" ht="21.75" thickBot="1">
      <c r="A26" s="2" t="s">
        <v>455</v>
      </c>
      <c r="E26" s="175">
        <f>E20+E25</f>
        <v>29488984.23</v>
      </c>
    </row>
    <row r="27" spans="1:5" ht="21.75" thickTop="1"/>
    <row r="28" spans="1:5">
      <c r="A28" s="2" t="s">
        <v>456</v>
      </c>
    </row>
    <row r="31" spans="1:5">
      <c r="A31" s="143" t="s">
        <v>0</v>
      </c>
      <c r="B31" s="143"/>
      <c r="C31" s="143"/>
      <c r="D31" s="143"/>
      <c r="E31" s="143"/>
    </row>
    <row r="32" spans="1:5">
      <c r="A32" s="143" t="s">
        <v>431</v>
      </c>
      <c r="B32" s="143"/>
      <c r="C32" s="143"/>
      <c r="D32" s="143"/>
      <c r="E32" s="143"/>
    </row>
    <row r="33" spans="1:5">
      <c r="A33" s="143" t="s">
        <v>432</v>
      </c>
      <c r="B33" s="143"/>
      <c r="C33" s="143"/>
      <c r="D33" s="143"/>
      <c r="E33" s="143"/>
    </row>
    <row r="35" spans="1:5">
      <c r="C35" s="138" t="s">
        <v>433</v>
      </c>
      <c r="E35" s="170" t="s">
        <v>434</v>
      </c>
    </row>
    <row r="36" spans="1:5" ht="21.75" thickBot="1">
      <c r="A36" s="2" t="s">
        <v>457</v>
      </c>
      <c r="C36" s="171">
        <v>2</v>
      </c>
      <c r="E36" s="172">
        <v>11753041</v>
      </c>
    </row>
    <row r="37" spans="1:5" ht="21.75" thickTop="1">
      <c r="A37" s="2" t="s">
        <v>458</v>
      </c>
    </row>
    <row r="38" spans="1:5">
      <c r="A38" s="2" t="s">
        <v>459</v>
      </c>
    </row>
    <row r="39" spans="1:5">
      <c r="A39" s="1" t="s">
        <v>460</v>
      </c>
      <c r="C39" s="171">
        <v>4</v>
      </c>
      <c r="E39" s="139">
        <v>942200</v>
      </c>
    </row>
    <row r="40" spans="1:5">
      <c r="A40" s="1" t="s">
        <v>461</v>
      </c>
      <c r="E40" s="139">
        <v>0</v>
      </c>
    </row>
    <row r="41" spans="1:5">
      <c r="A41" s="1" t="s">
        <v>462</v>
      </c>
      <c r="E41" s="139">
        <v>0</v>
      </c>
    </row>
    <row r="42" spans="1:5">
      <c r="A42" s="1" t="s">
        <v>463</v>
      </c>
      <c r="C42" s="171">
        <v>5</v>
      </c>
      <c r="E42" s="139">
        <v>2048259.56</v>
      </c>
    </row>
    <row r="43" spans="1:5">
      <c r="A43" s="1" t="s">
        <v>464</v>
      </c>
      <c r="E43" s="139">
        <v>0</v>
      </c>
    </row>
    <row r="44" spans="1:5">
      <c r="A44" s="2" t="s">
        <v>465</v>
      </c>
      <c r="E44" s="176">
        <f>SUM(E39:E43)</f>
        <v>2990459.56</v>
      </c>
    </row>
    <row r="45" spans="1:5">
      <c r="A45" s="2" t="s">
        <v>466</v>
      </c>
    </row>
    <row r="46" spans="1:5">
      <c r="A46" s="1" t="s">
        <v>467</v>
      </c>
      <c r="E46" s="139">
        <v>0</v>
      </c>
    </row>
    <row r="47" spans="1:5">
      <c r="A47" s="1" t="s">
        <v>468</v>
      </c>
      <c r="E47" s="174">
        <v>0</v>
      </c>
    </row>
    <row r="48" spans="1:5">
      <c r="A48" s="2" t="s">
        <v>469</v>
      </c>
      <c r="E48" s="177">
        <f>SUM(E46:E47)</f>
        <v>0</v>
      </c>
    </row>
    <row r="49" spans="1:5">
      <c r="A49" s="2" t="s">
        <v>470</v>
      </c>
      <c r="E49" s="176">
        <f>E44+E48</f>
        <v>2990459.56</v>
      </c>
    </row>
    <row r="51" spans="1:5">
      <c r="A51" s="2" t="s">
        <v>471</v>
      </c>
    </row>
    <row r="52" spans="1:5">
      <c r="A52" s="1" t="s">
        <v>472</v>
      </c>
      <c r="C52" s="171">
        <v>6</v>
      </c>
      <c r="E52" s="139">
        <v>11530732.6</v>
      </c>
    </row>
    <row r="53" spans="1:5">
      <c r="A53" s="1" t="s">
        <v>473</v>
      </c>
      <c r="E53" s="174">
        <v>14967792.07</v>
      </c>
    </row>
    <row r="54" spans="1:5">
      <c r="A54" s="2" t="s">
        <v>474</v>
      </c>
      <c r="B54" s="2"/>
      <c r="E54" s="177">
        <f>SUM(E52:E53)</f>
        <v>26498524.670000002</v>
      </c>
    </row>
    <row r="55" spans="1:5" ht="21.75" thickBot="1">
      <c r="A55" s="2" t="s">
        <v>475</v>
      </c>
      <c r="B55" s="2"/>
      <c r="E55" s="175">
        <f>E49+E54</f>
        <v>29488984.23</v>
      </c>
    </row>
    <row r="56" spans="1:5" ht="21.75" thickTop="1"/>
    <row r="58" spans="1:5">
      <c r="A58" s="2" t="s">
        <v>456</v>
      </c>
    </row>
  </sheetData>
  <mergeCells count="6">
    <mergeCell ref="A1:E1"/>
    <mergeCell ref="A2:E2"/>
    <mergeCell ref="A3:E3"/>
    <mergeCell ref="A31:E31"/>
    <mergeCell ref="A32:E32"/>
    <mergeCell ref="A33:E3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79"/>
  <sheetViews>
    <sheetView topLeftCell="A394" workbookViewId="0">
      <selection activeCell="F253" sqref="F253"/>
    </sheetView>
  </sheetViews>
  <sheetFormatPr defaultRowHeight="18.75"/>
  <cols>
    <col min="1" max="1" width="5.25" style="49" customWidth="1"/>
    <col min="2" max="2" width="25.75" style="49" customWidth="1"/>
    <col min="3" max="3" width="28.375" style="49" customWidth="1"/>
    <col min="4" max="4" width="9.375" style="50" customWidth="1"/>
    <col min="5" max="5" width="10.875" style="57" customWidth="1"/>
    <col min="6" max="6" width="12.125" style="60" customWidth="1"/>
    <col min="7" max="7" width="11.625" style="49" customWidth="1"/>
    <col min="8" max="16384" width="9" style="49"/>
  </cols>
  <sheetData>
    <row r="1" spans="1:6">
      <c r="B1" s="165" t="s">
        <v>132</v>
      </c>
      <c r="C1" s="165"/>
      <c r="D1" s="165"/>
      <c r="E1" s="165"/>
      <c r="F1" s="165"/>
    </row>
    <row r="2" spans="1:6">
      <c r="A2" s="51" t="s">
        <v>105</v>
      </c>
      <c r="B2" s="51" t="s">
        <v>49</v>
      </c>
      <c r="C2" s="51" t="s">
        <v>99</v>
      </c>
      <c r="D2" s="51" t="s">
        <v>100</v>
      </c>
      <c r="E2" s="55" t="s">
        <v>101</v>
      </c>
      <c r="F2" s="58" t="s">
        <v>8</v>
      </c>
    </row>
    <row r="3" spans="1:6">
      <c r="A3" s="52">
        <v>1</v>
      </c>
      <c r="B3" s="52" t="s">
        <v>102</v>
      </c>
      <c r="C3" s="52" t="s">
        <v>103</v>
      </c>
      <c r="D3" s="53">
        <v>1</v>
      </c>
      <c r="E3" s="56">
        <v>1250</v>
      </c>
      <c r="F3" s="59">
        <f>D3*E3</f>
        <v>1250</v>
      </c>
    </row>
    <row r="4" spans="1:6">
      <c r="A4" s="52">
        <v>2</v>
      </c>
      <c r="B4" s="52"/>
      <c r="C4" s="52" t="s">
        <v>106</v>
      </c>
      <c r="D4" s="53">
        <v>1</v>
      </c>
      <c r="E4" s="56">
        <v>0</v>
      </c>
      <c r="F4" s="59">
        <f t="shared" ref="F4:F74" si="0">D4*E4</f>
        <v>0</v>
      </c>
    </row>
    <row r="5" spans="1:6">
      <c r="A5" s="52">
        <v>3</v>
      </c>
      <c r="B5" s="52"/>
      <c r="C5" s="52" t="s">
        <v>104</v>
      </c>
      <c r="D5" s="53">
        <v>1</v>
      </c>
      <c r="E5" s="56">
        <v>4500</v>
      </c>
      <c r="F5" s="59">
        <f t="shared" si="0"/>
        <v>4500</v>
      </c>
    </row>
    <row r="6" spans="1:6">
      <c r="A6" s="52">
        <v>4</v>
      </c>
      <c r="B6" s="52"/>
      <c r="C6" s="52" t="s">
        <v>104</v>
      </c>
      <c r="D6" s="53">
        <v>1</v>
      </c>
      <c r="E6" s="56">
        <v>4500</v>
      </c>
      <c r="F6" s="59">
        <f t="shared" si="0"/>
        <v>4500</v>
      </c>
    </row>
    <row r="7" spans="1:6">
      <c r="A7" s="52">
        <v>5</v>
      </c>
      <c r="B7" s="52"/>
      <c r="C7" s="52" t="s">
        <v>104</v>
      </c>
      <c r="D7" s="53">
        <v>1</v>
      </c>
      <c r="E7" s="56">
        <v>4500</v>
      </c>
      <c r="F7" s="59">
        <f t="shared" si="0"/>
        <v>4500</v>
      </c>
    </row>
    <row r="8" spans="1:6">
      <c r="A8" s="52">
        <v>6</v>
      </c>
      <c r="B8" s="52"/>
      <c r="C8" s="52" t="s">
        <v>104</v>
      </c>
      <c r="D8" s="53">
        <v>1</v>
      </c>
      <c r="E8" s="56">
        <v>4500</v>
      </c>
      <c r="F8" s="59">
        <f t="shared" si="0"/>
        <v>4500</v>
      </c>
    </row>
    <row r="9" spans="1:6">
      <c r="A9" s="52">
        <v>7</v>
      </c>
      <c r="B9" s="52"/>
      <c r="C9" s="52" t="s">
        <v>104</v>
      </c>
      <c r="D9" s="53">
        <v>1</v>
      </c>
      <c r="E9" s="56">
        <v>4500</v>
      </c>
      <c r="F9" s="59">
        <f t="shared" si="0"/>
        <v>4500</v>
      </c>
    </row>
    <row r="10" spans="1:6">
      <c r="A10" s="52">
        <v>8</v>
      </c>
      <c r="B10" s="52"/>
      <c r="C10" s="52" t="s">
        <v>104</v>
      </c>
      <c r="D10" s="53">
        <v>1</v>
      </c>
      <c r="E10" s="56">
        <v>4500</v>
      </c>
      <c r="F10" s="59">
        <f t="shared" si="0"/>
        <v>4500</v>
      </c>
    </row>
    <row r="11" spans="1:6">
      <c r="A11" s="52">
        <v>9</v>
      </c>
      <c r="B11" s="52"/>
      <c r="C11" s="52" t="s">
        <v>104</v>
      </c>
      <c r="D11" s="53">
        <v>1</v>
      </c>
      <c r="E11" s="56">
        <v>4500</v>
      </c>
      <c r="F11" s="59">
        <f t="shared" si="0"/>
        <v>4500</v>
      </c>
    </row>
    <row r="12" spans="1:6">
      <c r="A12" s="52">
        <v>10</v>
      </c>
      <c r="B12" s="52"/>
      <c r="C12" s="52" t="s">
        <v>104</v>
      </c>
      <c r="D12" s="53">
        <v>1</v>
      </c>
      <c r="E12" s="56">
        <v>4500</v>
      </c>
      <c r="F12" s="59">
        <f t="shared" si="0"/>
        <v>4500</v>
      </c>
    </row>
    <row r="13" spans="1:6">
      <c r="A13" s="52">
        <v>11</v>
      </c>
      <c r="B13" s="52"/>
      <c r="C13" s="52" t="s">
        <v>104</v>
      </c>
      <c r="D13" s="53">
        <v>1</v>
      </c>
      <c r="E13" s="56">
        <v>4500</v>
      </c>
      <c r="F13" s="59">
        <f t="shared" si="0"/>
        <v>4500</v>
      </c>
    </row>
    <row r="14" spans="1:6">
      <c r="A14" s="52">
        <v>12</v>
      </c>
      <c r="B14" s="52"/>
      <c r="C14" s="52" t="s">
        <v>104</v>
      </c>
      <c r="D14" s="53">
        <v>1</v>
      </c>
      <c r="E14" s="56">
        <v>4500</v>
      </c>
      <c r="F14" s="59">
        <f t="shared" si="0"/>
        <v>4500</v>
      </c>
    </row>
    <row r="15" spans="1:6">
      <c r="A15" s="52">
        <v>13</v>
      </c>
      <c r="B15" s="52"/>
      <c r="C15" s="52" t="s">
        <v>107</v>
      </c>
      <c r="D15" s="53">
        <v>1</v>
      </c>
      <c r="E15" s="56">
        <v>2300</v>
      </c>
      <c r="F15" s="59">
        <f t="shared" si="0"/>
        <v>2300</v>
      </c>
    </row>
    <row r="16" spans="1:6">
      <c r="A16" s="52">
        <v>14</v>
      </c>
      <c r="B16" s="52"/>
      <c r="C16" s="52" t="s">
        <v>109</v>
      </c>
      <c r="D16" s="53">
        <v>1</v>
      </c>
      <c r="E16" s="56">
        <v>3000</v>
      </c>
      <c r="F16" s="59">
        <f t="shared" si="0"/>
        <v>3000</v>
      </c>
    </row>
    <row r="17" spans="1:7">
      <c r="A17" s="52">
        <v>15</v>
      </c>
      <c r="B17" s="52"/>
      <c r="C17" s="52" t="s">
        <v>103</v>
      </c>
      <c r="D17" s="53">
        <v>1</v>
      </c>
      <c r="E17" s="56">
        <v>1250</v>
      </c>
      <c r="F17" s="59">
        <f t="shared" si="0"/>
        <v>1250</v>
      </c>
    </row>
    <row r="18" spans="1:7">
      <c r="A18" s="52">
        <v>16</v>
      </c>
      <c r="B18" s="52"/>
      <c r="C18" s="52" t="s">
        <v>103</v>
      </c>
      <c r="D18" s="53">
        <v>1</v>
      </c>
      <c r="E18" s="56">
        <v>1250</v>
      </c>
      <c r="F18" s="59">
        <f t="shared" si="0"/>
        <v>1250</v>
      </c>
    </row>
    <row r="19" spans="1:7">
      <c r="A19" s="52">
        <v>17</v>
      </c>
      <c r="B19" s="52"/>
      <c r="C19" s="52" t="s">
        <v>103</v>
      </c>
      <c r="D19" s="53">
        <v>1</v>
      </c>
      <c r="E19" s="56">
        <v>1250</v>
      </c>
      <c r="F19" s="59">
        <f t="shared" si="0"/>
        <v>1250</v>
      </c>
    </row>
    <row r="20" spans="1:7">
      <c r="A20" s="52">
        <v>18</v>
      </c>
      <c r="B20" s="52"/>
      <c r="C20" s="52" t="s">
        <v>107</v>
      </c>
      <c r="D20" s="53">
        <v>1</v>
      </c>
      <c r="E20" s="56">
        <v>2300</v>
      </c>
      <c r="F20" s="59">
        <f t="shared" si="0"/>
        <v>2300</v>
      </c>
    </row>
    <row r="21" spans="1:7">
      <c r="A21" s="52">
        <v>19</v>
      </c>
      <c r="B21" s="52"/>
      <c r="C21" s="52" t="s">
        <v>107</v>
      </c>
      <c r="D21" s="53">
        <v>1</v>
      </c>
      <c r="E21" s="56">
        <v>2300</v>
      </c>
      <c r="F21" s="59">
        <f t="shared" si="0"/>
        <v>2300</v>
      </c>
    </row>
    <row r="22" spans="1:7">
      <c r="A22" s="52">
        <v>20</v>
      </c>
      <c r="B22" s="52"/>
      <c r="C22" s="52" t="s">
        <v>110</v>
      </c>
      <c r="D22" s="53">
        <v>1</v>
      </c>
      <c r="E22" s="56">
        <v>1600</v>
      </c>
      <c r="F22" s="59">
        <f t="shared" si="0"/>
        <v>1600</v>
      </c>
    </row>
    <row r="23" spans="1:7">
      <c r="A23" s="52">
        <v>21</v>
      </c>
      <c r="B23" s="52"/>
      <c r="C23" s="52" t="s">
        <v>107</v>
      </c>
      <c r="D23" s="53">
        <v>1</v>
      </c>
      <c r="E23" s="56">
        <v>2300</v>
      </c>
      <c r="F23" s="59">
        <f t="shared" si="0"/>
        <v>2300</v>
      </c>
    </row>
    <row r="24" spans="1:7">
      <c r="A24" s="52">
        <v>22</v>
      </c>
      <c r="B24" s="52"/>
      <c r="C24" s="52" t="s">
        <v>103</v>
      </c>
      <c r="D24" s="53">
        <v>1</v>
      </c>
      <c r="E24" s="56">
        <v>1500</v>
      </c>
      <c r="F24" s="59">
        <f t="shared" si="0"/>
        <v>1500</v>
      </c>
    </row>
    <row r="25" spans="1:7">
      <c r="A25" s="52">
        <v>23</v>
      </c>
      <c r="B25" s="52"/>
      <c r="C25" s="52" t="s">
        <v>103</v>
      </c>
      <c r="D25" s="53">
        <v>1</v>
      </c>
      <c r="E25" s="56">
        <v>1500</v>
      </c>
      <c r="F25" s="59">
        <f t="shared" si="0"/>
        <v>1500</v>
      </c>
    </row>
    <row r="26" spans="1:7">
      <c r="A26" s="52">
        <v>24</v>
      </c>
      <c r="B26" s="52"/>
      <c r="C26" s="52" t="s">
        <v>103</v>
      </c>
      <c r="D26" s="53">
        <v>1</v>
      </c>
      <c r="E26" s="56">
        <v>1500</v>
      </c>
      <c r="F26" s="59">
        <f t="shared" si="0"/>
        <v>1500</v>
      </c>
    </row>
    <row r="27" spans="1:7">
      <c r="A27" s="52">
        <v>25</v>
      </c>
      <c r="B27" s="52"/>
      <c r="C27" s="52" t="s">
        <v>103</v>
      </c>
      <c r="D27" s="53">
        <v>1</v>
      </c>
      <c r="E27" s="56">
        <v>1500</v>
      </c>
      <c r="F27" s="59">
        <f t="shared" si="0"/>
        <v>1500</v>
      </c>
    </row>
    <row r="28" spans="1:7">
      <c r="A28" s="52">
        <v>26</v>
      </c>
      <c r="B28" s="52"/>
      <c r="C28" s="52" t="s">
        <v>103</v>
      </c>
      <c r="D28" s="53">
        <v>1</v>
      </c>
      <c r="E28" s="56">
        <v>1500</v>
      </c>
      <c r="F28" s="59">
        <f t="shared" si="0"/>
        <v>1500</v>
      </c>
    </row>
    <row r="29" spans="1:7">
      <c r="A29" s="52">
        <v>27</v>
      </c>
      <c r="B29" s="52"/>
      <c r="C29" s="52" t="s">
        <v>103</v>
      </c>
      <c r="D29" s="53">
        <v>1</v>
      </c>
      <c r="E29" s="56">
        <v>1500</v>
      </c>
      <c r="F29" s="59">
        <f t="shared" si="0"/>
        <v>1500</v>
      </c>
    </row>
    <row r="30" spans="1:7">
      <c r="A30" s="52">
        <v>28</v>
      </c>
      <c r="B30" s="52"/>
      <c r="C30" s="52" t="s">
        <v>108</v>
      </c>
      <c r="D30" s="53">
        <v>1</v>
      </c>
      <c r="E30" s="56">
        <v>2600</v>
      </c>
      <c r="F30" s="59">
        <f t="shared" si="0"/>
        <v>2600</v>
      </c>
    </row>
    <row r="31" spans="1:7">
      <c r="A31" s="52">
        <v>29</v>
      </c>
      <c r="B31" s="52"/>
      <c r="C31" s="52" t="s">
        <v>108</v>
      </c>
      <c r="D31" s="53">
        <v>1</v>
      </c>
      <c r="E31" s="56">
        <v>1700</v>
      </c>
      <c r="F31" s="59">
        <f t="shared" si="0"/>
        <v>1700</v>
      </c>
    </row>
    <row r="32" spans="1:7">
      <c r="A32" s="52">
        <v>30</v>
      </c>
      <c r="B32" s="52"/>
      <c r="C32" s="52" t="s">
        <v>108</v>
      </c>
      <c r="D32" s="53">
        <v>1</v>
      </c>
      <c r="E32" s="56">
        <v>1200</v>
      </c>
      <c r="F32" s="59">
        <f t="shared" si="0"/>
        <v>1200</v>
      </c>
      <c r="G32" s="62">
        <f>SUM(F3:F32)</f>
        <v>78300</v>
      </c>
    </row>
    <row r="33" spans="1:6">
      <c r="A33" s="52">
        <v>31</v>
      </c>
      <c r="B33" s="52"/>
      <c r="C33" s="52" t="s">
        <v>111</v>
      </c>
      <c r="D33" s="53">
        <v>1</v>
      </c>
      <c r="E33" s="56">
        <v>4800</v>
      </c>
      <c r="F33" s="59">
        <f t="shared" si="0"/>
        <v>4800</v>
      </c>
    </row>
    <row r="34" spans="1:6">
      <c r="A34" s="52">
        <v>32</v>
      </c>
      <c r="B34" s="52"/>
      <c r="C34" s="52" t="s">
        <v>111</v>
      </c>
      <c r="D34" s="53">
        <v>1</v>
      </c>
      <c r="E34" s="56">
        <v>4800</v>
      </c>
      <c r="F34" s="59">
        <f t="shared" si="0"/>
        <v>4800</v>
      </c>
    </row>
    <row r="35" spans="1:6">
      <c r="A35" s="52">
        <v>33</v>
      </c>
      <c r="B35" s="52"/>
      <c r="C35" s="52" t="s">
        <v>111</v>
      </c>
      <c r="D35" s="53">
        <v>1</v>
      </c>
      <c r="E35" s="56">
        <v>4800</v>
      </c>
      <c r="F35" s="59">
        <f t="shared" si="0"/>
        <v>4800</v>
      </c>
    </row>
    <row r="36" spans="1:6">
      <c r="A36" s="52">
        <v>34</v>
      </c>
      <c r="B36" s="52"/>
      <c r="C36" s="52" t="s">
        <v>111</v>
      </c>
      <c r="D36" s="53">
        <v>1</v>
      </c>
      <c r="E36" s="56">
        <v>4800</v>
      </c>
      <c r="F36" s="59">
        <f t="shared" si="0"/>
        <v>4800</v>
      </c>
    </row>
    <row r="37" spans="1:6">
      <c r="A37" s="52">
        <v>35</v>
      </c>
      <c r="B37" s="52"/>
      <c r="C37" s="52" t="s">
        <v>111</v>
      </c>
      <c r="D37" s="53">
        <v>1</v>
      </c>
      <c r="E37" s="56">
        <v>4800</v>
      </c>
      <c r="F37" s="59">
        <f t="shared" si="0"/>
        <v>4800</v>
      </c>
    </row>
    <row r="38" spans="1:6">
      <c r="A38" s="52">
        <v>36</v>
      </c>
      <c r="B38" s="52"/>
      <c r="C38" s="52" t="s">
        <v>111</v>
      </c>
      <c r="D38" s="53">
        <v>1</v>
      </c>
      <c r="E38" s="56">
        <v>4800</v>
      </c>
      <c r="F38" s="59">
        <f t="shared" si="0"/>
        <v>4800</v>
      </c>
    </row>
    <row r="39" spans="1:6">
      <c r="A39" s="52">
        <v>37</v>
      </c>
      <c r="B39" s="52"/>
      <c r="C39" s="52" t="s">
        <v>108</v>
      </c>
      <c r="D39" s="53">
        <v>1</v>
      </c>
      <c r="E39" s="56">
        <v>3100</v>
      </c>
      <c r="F39" s="59">
        <f t="shared" si="0"/>
        <v>3100</v>
      </c>
    </row>
    <row r="40" spans="1:6">
      <c r="A40" s="52">
        <v>38</v>
      </c>
      <c r="B40" s="52"/>
      <c r="C40" s="52" t="s">
        <v>112</v>
      </c>
      <c r="D40" s="53">
        <v>1</v>
      </c>
      <c r="E40" s="56">
        <v>1200</v>
      </c>
      <c r="F40" s="59">
        <f t="shared" si="0"/>
        <v>1200</v>
      </c>
    </row>
    <row r="41" spans="1:6">
      <c r="A41" s="52">
        <v>39</v>
      </c>
      <c r="B41" s="52"/>
      <c r="C41" s="52" t="s">
        <v>108</v>
      </c>
      <c r="D41" s="53">
        <v>1</v>
      </c>
      <c r="E41" s="56">
        <v>1200</v>
      </c>
      <c r="F41" s="59">
        <f t="shared" si="0"/>
        <v>1200</v>
      </c>
    </row>
    <row r="42" spans="1:6">
      <c r="A42" s="52">
        <v>40</v>
      </c>
      <c r="B42" s="52"/>
      <c r="C42" s="52" t="s">
        <v>113</v>
      </c>
      <c r="D42" s="53">
        <v>1</v>
      </c>
      <c r="E42" s="56">
        <v>700</v>
      </c>
      <c r="F42" s="59">
        <f t="shared" si="0"/>
        <v>700</v>
      </c>
    </row>
    <row r="43" spans="1:6">
      <c r="A43" s="52">
        <v>41</v>
      </c>
      <c r="B43" s="52"/>
      <c r="C43" s="52" t="s">
        <v>113</v>
      </c>
      <c r="D43" s="53">
        <v>1</v>
      </c>
      <c r="E43" s="56">
        <v>700</v>
      </c>
      <c r="F43" s="59">
        <f t="shared" si="0"/>
        <v>700</v>
      </c>
    </row>
    <row r="44" spans="1:6">
      <c r="A44" s="52">
        <v>42</v>
      </c>
      <c r="B44" s="52"/>
      <c r="C44" s="52" t="s">
        <v>113</v>
      </c>
      <c r="D44" s="53">
        <v>1</v>
      </c>
      <c r="E44" s="56">
        <v>700</v>
      </c>
      <c r="F44" s="59">
        <f t="shared" si="0"/>
        <v>700</v>
      </c>
    </row>
    <row r="45" spans="1:6">
      <c r="A45" s="52">
        <v>43</v>
      </c>
      <c r="B45" s="52"/>
      <c r="C45" s="52" t="s">
        <v>108</v>
      </c>
      <c r="D45" s="53">
        <v>1</v>
      </c>
      <c r="E45" s="56">
        <v>2200</v>
      </c>
      <c r="F45" s="59">
        <f t="shared" si="0"/>
        <v>2200</v>
      </c>
    </row>
    <row r="46" spans="1:6">
      <c r="A46" s="52">
        <v>44</v>
      </c>
      <c r="B46" s="52"/>
      <c r="C46" s="52" t="s">
        <v>103</v>
      </c>
      <c r="D46" s="53">
        <v>1</v>
      </c>
      <c r="E46" s="56">
        <v>2600</v>
      </c>
      <c r="F46" s="59">
        <f t="shared" si="0"/>
        <v>2600</v>
      </c>
    </row>
    <row r="47" spans="1:6">
      <c r="A47" s="52">
        <v>45</v>
      </c>
      <c r="B47" s="52"/>
      <c r="C47" s="52" t="s">
        <v>108</v>
      </c>
      <c r="D47" s="53">
        <v>1</v>
      </c>
      <c r="E47" s="56">
        <v>2200</v>
      </c>
      <c r="F47" s="59">
        <f t="shared" si="0"/>
        <v>2200</v>
      </c>
    </row>
    <row r="48" spans="1:6">
      <c r="A48" s="52">
        <v>46</v>
      </c>
      <c r="B48" s="52"/>
      <c r="C48" s="52" t="s">
        <v>108</v>
      </c>
      <c r="D48" s="53">
        <v>1</v>
      </c>
      <c r="E48" s="56">
        <v>2200</v>
      </c>
      <c r="F48" s="59">
        <f t="shared" si="0"/>
        <v>2200</v>
      </c>
    </row>
    <row r="49" spans="1:6">
      <c r="A49" s="52">
        <v>47</v>
      </c>
      <c r="B49" s="52"/>
      <c r="C49" s="52" t="s">
        <v>114</v>
      </c>
      <c r="D49" s="53">
        <v>1</v>
      </c>
      <c r="E49" s="56">
        <v>4200</v>
      </c>
      <c r="F49" s="59">
        <f t="shared" si="0"/>
        <v>4200</v>
      </c>
    </row>
    <row r="50" spans="1:6">
      <c r="A50" s="52">
        <v>48</v>
      </c>
      <c r="B50" s="52"/>
      <c r="C50" s="52" t="s">
        <v>114</v>
      </c>
      <c r="D50" s="53">
        <v>1</v>
      </c>
      <c r="E50" s="56">
        <v>4200</v>
      </c>
      <c r="F50" s="59">
        <f t="shared" si="0"/>
        <v>4200</v>
      </c>
    </row>
    <row r="51" spans="1:6">
      <c r="A51" s="52">
        <v>49</v>
      </c>
      <c r="B51" s="52"/>
      <c r="C51" s="52" t="s">
        <v>114</v>
      </c>
      <c r="D51" s="53">
        <v>1</v>
      </c>
      <c r="E51" s="56">
        <v>4200</v>
      </c>
      <c r="F51" s="59">
        <f t="shared" si="0"/>
        <v>4200</v>
      </c>
    </row>
    <row r="52" spans="1:6">
      <c r="A52" s="52">
        <v>50</v>
      </c>
      <c r="B52" s="52"/>
      <c r="C52" s="52" t="s">
        <v>114</v>
      </c>
      <c r="D52" s="53">
        <v>1</v>
      </c>
      <c r="E52" s="56">
        <v>4200</v>
      </c>
      <c r="F52" s="59">
        <f t="shared" si="0"/>
        <v>4200</v>
      </c>
    </row>
    <row r="53" spans="1:6">
      <c r="A53" s="52">
        <v>51</v>
      </c>
      <c r="B53" s="52"/>
      <c r="C53" s="52" t="s">
        <v>114</v>
      </c>
      <c r="D53" s="53">
        <v>1</v>
      </c>
      <c r="E53" s="56">
        <v>4200</v>
      </c>
      <c r="F53" s="59">
        <f t="shared" si="0"/>
        <v>4200</v>
      </c>
    </row>
    <row r="54" spans="1:6">
      <c r="A54" s="52">
        <v>52</v>
      </c>
      <c r="B54" s="52"/>
      <c r="C54" s="52" t="s">
        <v>114</v>
      </c>
      <c r="D54" s="53">
        <v>1</v>
      </c>
      <c r="E54" s="56">
        <v>4200</v>
      </c>
      <c r="F54" s="59">
        <f t="shared" si="0"/>
        <v>4200</v>
      </c>
    </row>
    <row r="55" spans="1:6">
      <c r="A55" s="52">
        <v>53</v>
      </c>
      <c r="B55" s="52"/>
      <c r="C55" s="52" t="s">
        <v>114</v>
      </c>
      <c r="D55" s="53">
        <v>1</v>
      </c>
      <c r="E55" s="56">
        <v>4200</v>
      </c>
      <c r="F55" s="59">
        <f t="shared" si="0"/>
        <v>4200</v>
      </c>
    </row>
    <row r="56" spans="1:6">
      <c r="A56" s="52">
        <v>54</v>
      </c>
      <c r="B56" s="52"/>
      <c r="C56" s="52" t="s">
        <v>114</v>
      </c>
      <c r="D56" s="53">
        <v>1</v>
      </c>
      <c r="E56" s="56">
        <v>4200</v>
      </c>
      <c r="F56" s="59">
        <f t="shared" si="0"/>
        <v>4200</v>
      </c>
    </row>
    <row r="57" spans="1:6">
      <c r="A57" s="52">
        <v>55</v>
      </c>
      <c r="B57" s="52"/>
      <c r="C57" s="52" t="s">
        <v>114</v>
      </c>
      <c r="D57" s="53">
        <v>1</v>
      </c>
      <c r="E57" s="56">
        <v>4200</v>
      </c>
      <c r="F57" s="59">
        <f t="shared" si="0"/>
        <v>4200</v>
      </c>
    </row>
    <row r="58" spans="1:6">
      <c r="A58" s="52">
        <v>56</v>
      </c>
      <c r="B58" s="52"/>
      <c r="C58" s="52" t="s">
        <v>114</v>
      </c>
      <c r="D58" s="53">
        <v>1</v>
      </c>
      <c r="E58" s="56">
        <v>4200</v>
      </c>
      <c r="F58" s="59">
        <f t="shared" si="0"/>
        <v>4200</v>
      </c>
    </row>
    <row r="59" spans="1:6">
      <c r="A59" s="52">
        <v>57</v>
      </c>
      <c r="B59" s="52"/>
      <c r="C59" s="52" t="s">
        <v>114</v>
      </c>
      <c r="D59" s="53">
        <v>1</v>
      </c>
      <c r="E59" s="56">
        <v>4200</v>
      </c>
      <c r="F59" s="59">
        <f t="shared" si="0"/>
        <v>4200</v>
      </c>
    </row>
    <row r="60" spans="1:6">
      <c r="A60" s="52">
        <v>58</v>
      </c>
      <c r="B60" s="52"/>
      <c r="C60" s="52" t="s">
        <v>114</v>
      </c>
      <c r="D60" s="53">
        <v>1</v>
      </c>
      <c r="E60" s="56">
        <v>4200</v>
      </c>
      <c r="F60" s="59">
        <f t="shared" si="0"/>
        <v>4200</v>
      </c>
    </row>
    <row r="61" spans="1:6">
      <c r="A61" s="52">
        <v>59</v>
      </c>
      <c r="B61" s="52"/>
      <c r="C61" s="52" t="s">
        <v>114</v>
      </c>
      <c r="D61" s="53">
        <v>1</v>
      </c>
      <c r="E61" s="56">
        <v>4200</v>
      </c>
      <c r="F61" s="59">
        <f t="shared" si="0"/>
        <v>4200</v>
      </c>
    </row>
    <row r="62" spans="1:6">
      <c r="A62" s="52">
        <v>60</v>
      </c>
      <c r="B62" s="52"/>
      <c r="C62" s="52" t="s">
        <v>114</v>
      </c>
      <c r="D62" s="53">
        <v>1</v>
      </c>
      <c r="E62" s="56">
        <v>4200</v>
      </c>
      <c r="F62" s="59">
        <f t="shared" si="0"/>
        <v>4200</v>
      </c>
    </row>
    <row r="63" spans="1:6">
      <c r="A63" s="52">
        <v>61</v>
      </c>
      <c r="B63" s="52"/>
      <c r="C63" s="52" t="s">
        <v>114</v>
      </c>
      <c r="D63" s="53">
        <v>1</v>
      </c>
      <c r="E63" s="56">
        <v>3700</v>
      </c>
      <c r="F63" s="59">
        <f t="shared" si="0"/>
        <v>3700</v>
      </c>
    </row>
    <row r="64" spans="1:6">
      <c r="A64" s="52">
        <v>62</v>
      </c>
      <c r="B64" s="52"/>
      <c r="C64" s="52" t="s">
        <v>114</v>
      </c>
      <c r="D64" s="53">
        <v>1</v>
      </c>
      <c r="E64" s="56">
        <v>3700</v>
      </c>
      <c r="F64" s="59">
        <f t="shared" si="0"/>
        <v>3700</v>
      </c>
    </row>
    <row r="65" spans="1:7">
      <c r="A65" s="52">
        <v>63</v>
      </c>
      <c r="B65" s="52"/>
      <c r="C65" s="52" t="s">
        <v>114</v>
      </c>
      <c r="D65" s="53">
        <v>1</v>
      </c>
      <c r="E65" s="56">
        <v>3700</v>
      </c>
      <c r="F65" s="59">
        <f t="shared" si="0"/>
        <v>3700</v>
      </c>
      <c r="G65" s="62">
        <f>SUM(F33:F65)</f>
        <v>115500</v>
      </c>
    </row>
    <row r="66" spans="1:7">
      <c r="A66" s="52">
        <v>64</v>
      </c>
      <c r="B66" s="52"/>
      <c r="C66" s="52" t="s">
        <v>108</v>
      </c>
      <c r="D66" s="53">
        <v>1</v>
      </c>
      <c r="E66" s="56">
        <v>2200</v>
      </c>
      <c r="F66" s="59">
        <f t="shared" si="0"/>
        <v>2200</v>
      </c>
    </row>
    <row r="67" spans="1:7">
      <c r="A67" s="52">
        <v>65</v>
      </c>
      <c r="B67" s="52"/>
      <c r="C67" s="52" t="s">
        <v>115</v>
      </c>
      <c r="D67" s="53">
        <v>1</v>
      </c>
      <c r="E67" s="56">
        <v>1700</v>
      </c>
      <c r="F67" s="59">
        <f t="shared" si="0"/>
        <v>1700</v>
      </c>
    </row>
    <row r="68" spans="1:7">
      <c r="A68" s="52">
        <v>66</v>
      </c>
      <c r="B68" s="52"/>
      <c r="C68" s="52" t="s">
        <v>115</v>
      </c>
      <c r="D68" s="53">
        <v>1</v>
      </c>
      <c r="E68" s="56">
        <v>1700</v>
      </c>
      <c r="F68" s="59">
        <f t="shared" si="0"/>
        <v>1700</v>
      </c>
      <c r="G68" s="62"/>
    </row>
    <row r="69" spans="1:7">
      <c r="A69" s="52">
        <v>67</v>
      </c>
      <c r="B69" s="52"/>
      <c r="C69" s="52" t="s">
        <v>108</v>
      </c>
      <c r="D69" s="53">
        <v>1</v>
      </c>
      <c r="E69" s="56">
        <v>1300</v>
      </c>
      <c r="F69" s="59">
        <f t="shared" si="0"/>
        <v>1300</v>
      </c>
    </row>
    <row r="70" spans="1:7">
      <c r="A70" s="52">
        <v>68</v>
      </c>
      <c r="B70" s="52"/>
      <c r="C70" s="52" t="s">
        <v>108</v>
      </c>
      <c r="D70" s="53">
        <v>1</v>
      </c>
      <c r="E70" s="56">
        <v>1300</v>
      </c>
      <c r="F70" s="59">
        <f t="shared" si="0"/>
        <v>1300</v>
      </c>
    </row>
    <row r="71" spans="1:7">
      <c r="A71" s="52">
        <v>69</v>
      </c>
      <c r="B71" s="52"/>
      <c r="C71" s="52" t="s">
        <v>108</v>
      </c>
      <c r="D71" s="53">
        <v>1</v>
      </c>
      <c r="E71" s="56">
        <v>1300</v>
      </c>
      <c r="F71" s="59">
        <f t="shared" si="0"/>
        <v>1300</v>
      </c>
    </row>
    <row r="72" spans="1:7">
      <c r="A72" s="52">
        <v>70</v>
      </c>
      <c r="B72" s="52"/>
      <c r="C72" s="52" t="s">
        <v>108</v>
      </c>
      <c r="D72" s="53">
        <v>1</v>
      </c>
      <c r="E72" s="56">
        <v>1390</v>
      </c>
      <c r="F72" s="59">
        <f t="shared" si="0"/>
        <v>1390</v>
      </c>
    </row>
    <row r="73" spans="1:7">
      <c r="A73" s="52">
        <v>71</v>
      </c>
      <c r="B73" s="52"/>
      <c r="C73" s="52" t="s">
        <v>116</v>
      </c>
      <c r="D73" s="53">
        <v>1</v>
      </c>
      <c r="E73" s="56">
        <v>4750</v>
      </c>
      <c r="F73" s="59">
        <f t="shared" si="0"/>
        <v>4750</v>
      </c>
    </row>
    <row r="74" spans="1:7">
      <c r="A74" s="52">
        <v>72</v>
      </c>
      <c r="B74" s="52"/>
      <c r="C74" s="52" t="s">
        <v>116</v>
      </c>
      <c r="D74" s="53">
        <v>1</v>
      </c>
      <c r="E74" s="56">
        <v>4750</v>
      </c>
      <c r="F74" s="59">
        <f t="shared" si="0"/>
        <v>4750</v>
      </c>
    </row>
    <row r="75" spans="1:7">
      <c r="A75" s="52">
        <v>73</v>
      </c>
      <c r="B75" s="52"/>
      <c r="C75" s="52" t="s">
        <v>116</v>
      </c>
      <c r="D75" s="53">
        <v>1</v>
      </c>
      <c r="E75" s="56">
        <v>4750</v>
      </c>
      <c r="F75" s="59">
        <f t="shared" ref="F75:F97" si="1">D75*E75</f>
        <v>4750</v>
      </c>
    </row>
    <row r="76" spans="1:7">
      <c r="A76" s="52">
        <v>74</v>
      </c>
      <c r="B76" s="52"/>
      <c r="C76" s="52" t="s">
        <v>116</v>
      </c>
      <c r="D76" s="53">
        <v>1</v>
      </c>
      <c r="E76" s="56">
        <v>4750</v>
      </c>
      <c r="F76" s="59">
        <f t="shared" si="1"/>
        <v>4750</v>
      </c>
    </row>
    <row r="77" spans="1:7">
      <c r="A77" s="52">
        <v>75</v>
      </c>
      <c r="B77" s="52"/>
      <c r="C77" s="52" t="s">
        <v>116</v>
      </c>
      <c r="D77" s="53">
        <v>1</v>
      </c>
      <c r="E77" s="56">
        <v>4750</v>
      </c>
      <c r="F77" s="59">
        <f t="shared" si="1"/>
        <v>4750</v>
      </c>
    </row>
    <row r="78" spans="1:7">
      <c r="A78" s="52">
        <v>76</v>
      </c>
      <c r="B78" s="52"/>
      <c r="C78" s="52" t="s">
        <v>116</v>
      </c>
      <c r="D78" s="53">
        <v>1</v>
      </c>
      <c r="E78" s="56">
        <v>4750</v>
      </c>
      <c r="F78" s="59">
        <f t="shared" si="1"/>
        <v>4750</v>
      </c>
    </row>
    <row r="79" spans="1:7">
      <c r="A79" s="52">
        <v>77</v>
      </c>
      <c r="B79" s="52"/>
      <c r="C79" s="52" t="s">
        <v>116</v>
      </c>
      <c r="D79" s="53">
        <v>1</v>
      </c>
      <c r="E79" s="56">
        <v>4750</v>
      </c>
      <c r="F79" s="59">
        <f t="shared" si="1"/>
        <v>4750</v>
      </c>
    </row>
    <row r="80" spans="1:7">
      <c r="A80" s="52">
        <v>78</v>
      </c>
      <c r="B80" s="52"/>
      <c r="C80" s="52" t="s">
        <v>116</v>
      </c>
      <c r="D80" s="53">
        <v>1</v>
      </c>
      <c r="E80" s="56">
        <v>4750</v>
      </c>
      <c r="F80" s="59">
        <f t="shared" si="1"/>
        <v>4750</v>
      </c>
    </row>
    <row r="81" spans="1:6">
      <c r="A81" s="52">
        <v>79</v>
      </c>
      <c r="B81" s="52"/>
      <c r="C81" s="52" t="s">
        <v>107</v>
      </c>
      <c r="D81" s="53">
        <v>1</v>
      </c>
      <c r="E81" s="56">
        <v>3000</v>
      </c>
      <c r="F81" s="59">
        <f t="shared" si="1"/>
        <v>3000</v>
      </c>
    </row>
    <row r="82" spans="1:6">
      <c r="A82" s="52">
        <v>80</v>
      </c>
      <c r="B82" s="52"/>
      <c r="C82" s="52" t="s">
        <v>107</v>
      </c>
      <c r="D82" s="53">
        <v>1</v>
      </c>
      <c r="E82" s="56">
        <v>3000</v>
      </c>
      <c r="F82" s="59">
        <f t="shared" si="1"/>
        <v>3000</v>
      </c>
    </row>
    <row r="83" spans="1:6">
      <c r="A83" s="52">
        <v>81</v>
      </c>
      <c r="B83" s="52"/>
      <c r="C83" s="52" t="s">
        <v>108</v>
      </c>
      <c r="D83" s="53">
        <v>1</v>
      </c>
      <c r="E83" s="56">
        <v>2000</v>
      </c>
      <c r="F83" s="59">
        <f t="shared" si="1"/>
        <v>2000</v>
      </c>
    </row>
    <row r="84" spans="1:6">
      <c r="A84" s="52">
        <v>82</v>
      </c>
      <c r="B84" s="52"/>
      <c r="C84" s="52" t="s">
        <v>108</v>
      </c>
      <c r="D84" s="53">
        <v>1</v>
      </c>
      <c r="E84" s="56">
        <v>2000</v>
      </c>
      <c r="F84" s="59">
        <f t="shared" si="1"/>
        <v>2000</v>
      </c>
    </row>
    <row r="85" spans="1:6">
      <c r="A85" s="52">
        <v>83</v>
      </c>
      <c r="B85" s="52"/>
      <c r="C85" s="52" t="s">
        <v>117</v>
      </c>
      <c r="D85" s="53">
        <v>1</v>
      </c>
      <c r="E85" s="56">
        <v>12000</v>
      </c>
      <c r="F85" s="59">
        <f t="shared" si="1"/>
        <v>12000</v>
      </c>
    </row>
    <row r="86" spans="1:6">
      <c r="A86" s="52">
        <v>84</v>
      </c>
      <c r="B86" s="52"/>
      <c r="C86" s="52" t="s">
        <v>118</v>
      </c>
      <c r="D86" s="53">
        <v>1</v>
      </c>
      <c r="E86" s="56">
        <v>10890</v>
      </c>
      <c r="F86" s="59">
        <f t="shared" si="1"/>
        <v>10890</v>
      </c>
    </row>
    <row r="87" spans="1:6">
      <c r="A87" s="52">
        <v>85</v>
      </c>
      <c r="B87" s="52"/>
      <c r="C87" s="52" t="s">
        <v>118</v>
      </c>
      <c r="D87" s="53">
        <v>1</v>
      </c>
      <c r="E87" s="56">
        <v>10890</v>
      </c>
      <c r="F87" s="59">
        <f t="shared" si="1"/>
        <v>10890</v>
      </c>
    </row>
    <row r="88" spans="1:6">
      <c r="A88" s="52">
        <v>86</v>
      </c>
      <c r="B88" s="52"/>
      <c r="C88" s="52" t="s">
        <v>118</v>
      </c>
      <c r="D88" s="53">
        <v>1</v>
      </c>
      <c r="E88" s="56">
        <v>15900</v>
      </c>
      <c r="F88" s="59">
        <f t="shared" si="1"/>
        <v>15900</v>
      </c>
    </row>
    <row r="89" spans="1:6">
      <c r="A89" s="52">
        <v>87</v>
      </c>
      <c r="B89" s="52"/>
      <c r="C89" s="52" t="s">
        <v>118</v>
      </c>
      <c r="D89" s="53">
        <v>1</v>
      </c>
      <c r="E89" s="56">
        <v>8390</v>
      </c>
      <c r="F89" s="59">
        <f t="shared" si="1"/>
        <v>8390</v>
      </c>
    </row>
    <row r="90" spans="1:6">
      <c r="A90" s="52">
        <v>88</v>
      </c>
      <c r="B90" s="52"/>
      <c r="C90" s="52" t="s">
        <v>118</v>
      </c>
      <c r="D90" s="53">
        <v>1</v>
      </c>
      <c r="E90" s="56">
        <v>8390</v>
      </c>
      <c r="F90" s="59">
        <f t="shared" ref="F90:F92" si="2">D90*E90</f>
        <v>8390</v>
      </c>
    </row>
    <row r="91" spans="1:6">
      <c r="A91" s="52">
        <v>89</v>
      </c>
      <c r="B91" s="52"/>
      <c r="C91" s="52" t="s">
        <v>119</v>
      </c>
      <c r="D91" s="53">
        <v>1</v>
      </c>
      <c r="E91" s="56">
        <v>2590</v>
      </c>
      <c r="F91" s="59">
        <f t="shared" si="2"/>
        <v>2590</v>
      </c>
    </row>
    <row r="92" spans="1:6">
      <c r="A92" s="52">
        <v>90</v>
      </c>
      <c r="B92" s="52"/>
      <c r="C92" s="52" t="s">
        <v>119</v>
      </c>
      <c r="D92" s="53">
        <v>1</v>
      </c>
      <c r="E92" s="56">
        <v>2590</v>
      </c>
      <c r="F92" s="59">
        <f t="shared" si="2"/>
        <v>2590</v>
      </c>
    </row>
    <row r="93" spans="1:6">
      <c r="A93" s="52">
        <v>91</v>
      </c>
      <c r="B93" s="52"/>
      <c r="C93" s="52" t="s">
        <v>325</v>
      </c>
      <c r="D93" s="53">
        <v>2</v>
      </c>
      <c r="E93" s="56">
        <v>2000</v>
      </c>
      <c r="F93" s="59">
        <f t="shared" si="1"/>
        <v>4000</v>
      </c>
    </row>
    <row r="94" spans="1:6">
      <c r="A94" s="52">
        <v>92</v>
      </c>
      <c r="B94" s="52"/>
      <c r="C94" s="52" t="s">
        <v>326</v>
      </c>
      <c r="D94" s="53">
        <v>2</v>
      </c>
      <c r="E94" s="56">
        <v>650</v>
      </c>
      <c r="F94" s="59">
        <f t="shared" si="1"/>
        <v>1300</v>
      </c>
    </row>
    <row r="95" spans="1:6">
      <c r="A95" s="52">
        <v>93</v>
      </c>
      <c r="B95" s="52"/>
      <c r="C95" s="52" t="s">
        <v>327</v>
      </c>
      <c r="D95" s="53">
        <v>2</v>
      </c>
      <c r="E95" s="56">
        <v>1000</v>
      </c>
      <c r="F95" s="59">
        <f t="shared" ref="F95:F96" si="3">D95*E95</f>
        <v>2000</v>
      </c>
    </row>
    <row r="96" spans="1:6">
      <c r="A96" s="52">
        <v>94</v>
      </c>
      <c r="B96" s="52"/>
      <c r="C96" s="52" t="s">
        <v>416</v>
      </c>
      <c r="D96" s="53">
        <v>1</v>
      </c>
      <c r="E96" s="56">
        <v>2400</v>
      </c>
      <c r="F96" s="59">
        <f t="shared" si="3"/>
        <v>2400</v>
      </c>
    </row>
    <row r="97" spans="1:7">
      <c r="A97" s="52">
        <v>95</v>
      </c>
      <c r="B97" s="52"/>
      <c r="C97" s="52" t="s">
        <v>416</v>
      </c>
      <c r="D97" s="53">
        <v>1</v>
      </c>
      <c r="E97" s="56">
        <v>8500</v>
      </c>
      <c r="F97" s="59">
        <f t="shared" si="1"/>
        <v>8500</v>
      </c>
      <c r="G97" s="62">
        <f>SUM(F66:F97)</f>
        <v>148730</v>
      </c>
    </row>
    <row r="98" spans="1:7">
      <c r="A98" s="162" t="s">
        <v>120</v>
      </c>
      <c r="B98" s="163"/>
      <c r="C98" s="163"/>
      <c r="D98" s="163"/>
      <c r="E98" s="164"/>
      <c r="F98" s="61">
        <f>SUM(F3:F97)</f>
        <v>342530</v>
      </c>
    </row>
    <row r="101" spans="1:7">
      <c r="B101" s="165" t="s">
        <v>132</v>
      </c>
      <c r="C101" s="165"/>
      <c r="D101" s="165"/>
      <c r="E101" s="165"/>
      <c r="F101" s="165"/>
    </row>
    <row r="102" spans="1:7">
      <c r="A102" s="51" t="s">
        <v>105</v>
      </c>
      <c r="B102" s="51" t="s">
        <v>49</v>
      </c>
      <c r="C102" s="51" t="s">
        <v>99</v>
      </c>
      <c r="D102" s="51" t="s">
        <v>100</v>
      </c>
      <c r="E102" s="55" t="s">
        <v>101</v>
      </c>
      <c r="F102" s="58" t="s">
        <v>8</v>
      </c>
    </row>
    <row r="103" spans="1:7">
      <c r="A103" s="52">
        <v>1</v>
      </c>
      <c r="B103" s="52" t="s">
        <v>121</v>
      </c>
      <c r="C103" s="52" t="s">
        <v>122</v>
      </c>
      <c r="D103" s="53">
        <v>1</v>
      </c>
      <c r="E103" s="56">
        <v>600</v>
      </c>
      <c r="F103" s="59">
        <f>D103*E103</f>
        <v>600</v>
      </c>
    </row>
    <row r="104" spans="1:7">
      <c r="A104" s="52">
        <v>2</v>
      </c>
      <c r="B104" s="52"/>
      <c r="C104" s="52" t="s">
        <v>123</v>
      </c>
      <c r="D104" s="53">
        <v>1</v>
      </c>
      <c r="E104" s="56">
        <v>1200</v>
      </c>
      <c r="F104" s="59">
        <f t="shared" ref="F104:F164" si="4">D104*E104</f>
        <v>1200</v>
      </c>
    </row>
    <row r="105" spans="1:7">
      <c r="A105" s="52">
        <v>3</v>
      </c>
      <c r="B105" s="52"/>
      <c r="C105" s="52" t="s">
        <v>122</v>
      </c>
      <c r="D105" s="53">
        <v>1</v>
      </c>
      <c r="E105" s="56">
        <v>600</v>
      </c>
      <c r="F105" s="59">
        <f t="shared" si="4"/>
        <v>600</v>
      </c>
    </row>
    <row r="106" spans="1:7">
      <c r="A106" s="52">
        <v>4</v>
      </c>
      <c r="B106" s="52"/>
      <c r="C106" s="52" t="s">
        <v>124</v>
      </c>
      <c r="D106" s="53">
        <v>1</v>
      </c>
      <c r="E106" s="56">
        <v>600</v>
      </c>
      <c r="F106" s="59">
        <f t="shared" si="4"/>
        <v>600</v>
      </c>
    </row>
    <row r="107" spans="1:7">
      <c r="A107" s="52">
        <v>5</v>
      </c>
      <c r="B107" s="52"/>
      <c r="C107" s="52" t="s">
        <v>124</v>
      </c>
      <c r="D107" s="53">
        <v>1</v>
      </c>
      <c r="E107" s="56">
        <v>600</v>
      </c>
      <c r="F107" s="59">
        <f t="shared" si="4"/>
        <v>600</v>
      </c>
    </row>
    <row r="108" spans="1:7">
      <c r="A108" s="52">
        <v>6</v>
      </c>
      <c r="B108" s="52"/>
      <c r="C108" s="52" t="s">
        <v>125</v>
      </c>
      <c r="D108" s="53">
        <v>38</v>
      </c>
      <c r="E108" s="56">
        <v>300</v>
      </c>
      <c r="F108" s="59">
        <f t="shared" si="4"/>
        <v>11400</v>
      </c>
      <c r="G108" s="62">
        <f>SUM(F103:F108)</f>
        <v>15000</v>
      </c>
    </row>
    <row r="109" spans="1:7">
      <c r="A109" s="52">
        <v>7</v>
      </c>
      <c r="B109" s="52"/>
      <c r="C109" s="52" t="s">
        <v>126</v>
      </c>
      <c r="D109" s="53">
        <v>1</v>
      </c>
      <c r="E109" s="56">
        <v>1700</v>
      </c>
      <c r="F109" s="59">
        <f t="shared" si="4"/>
        <v>1700</v>
      </c>
    </row>
    <row r="110" spans="1:7">
      <c r="A110" s="52">
        <v>8</v>
      </c>
      <c r="B110" s="52"/>
      <c r="C110" s="52" t="s">
        <v>126</v>
      </c>
      <c r="D110" s="53">
        <v>1</v>
      </c>
      <c r="E110" s="56">
        <v>1700</v>
      </c>
      <c r="F110" s="59">
        <f t="shared" si="4"/>
        <v>1700</v>
      </c>
    </row>
    <row r="111" spans="1:7">
      <c r="A111" s="52">
        <v>9</v>
      </c>
      <c r="B111" s="52"/>
      <c r="C111" s="52" t="s">
        <v>127</v>
      </c>
      <c r="D111" s="53">
        <v>1</v>
      </c>
      <c r="E111" s="56">
        <v>800</v>
      </c>
      <c r="F111" s="59">
        <f t="shared" si="4"/>
        <v>800</v>
      </c>
    </row>
    <row r="112" spans="1:7">
      <c r="A112" s="52">
        <v>10</v>
      </c>
      <c r="B112" s="52"/>
      <c r="C112" s="52" t="s">
        <v>127</v>
      </c>
      <c r="D112" s="53">
        <v>1</v>
      </c>
      <c r="E112" s="56">
        <v>500</v>
      </c>
      <c r="F112" s="59">
        <f t="shared" si="4"/>
        <v>500</v>
      </c>
    </row>
    <row r="113" spans="1:7">
      <c r="A113" s="52">
        <v>11</v>
      </c>
      <c r="B113" s="52"/>
      <c r="C113" s="52" t="s">
        <v>128</v>
      </c>
      <c r="D113" s="53">
        <v>1</v>
      </c>
      <c r="E113" s="56">
        <v>500</v>
      </c>
      <c r="F113" s="59">
        <f t="shared" si="4"/>
        <v>500</v>
      </c>
    </row>
    <row r="114" spans="1:7">
      <c r="A114" s="52">
        <v>12</v>
      </c>
      <c r="B114" s="52"/>
      <c r="C114" s="52" t="s">
        <v>128</v>
      </c>
      <c r="D114" s="53">
        <v>1</v>
      </c>
      <c r="E114" s="56">
        <v>500</v>
      </c>
      <c r="F114" s="59">
        <f t="shared" si="4"/>
        <v>500</v>
      </c>
    </row>
    <row r="115" spans="1:7">
      <c r="A115" s="52">
        <v>13</v>
      </c>
      <c r="B115" s="52"/>
      <c r="C115" s="52" t="s">
        <v>128</v>
      </c>
      <c r="D115" s="53">
        <v>1</v>
      </c>
      <c r="E115" s="56">
        <v>500</v>
      </c>
      <c r="F115" s="59">
        <f t="shared" si="4"/>
        <v>500</v>
      </c>
    </row>
    <row r="116" spans="1:7">
      <c r="A116" s="52">
        <v>14</v>
      </c>
      <c r="B116" s="52"/>
      <c r="C116" s="52" t="s">
        <v>128</v>
      </c>
      <c r="D116" s="53">
        <v>1</v>
      </c>
      <c r="E116" s="56">
        <v>500</v>
      </c>
      <c r="F116" s="59">
        <f t="shared" si="4"/>
        <v>500</v>
      </c>
    </row>
    <row r="117" spans="1:7">
      <c r="A117" s="52">
        <v>15</v>
      </c>
      <c r="B117" s="52"/>
      <c r="C117" s="52" t="s">
        <v>128</v>
      </c>
      <c r="D117" s="53">
        <v>1</v>
      </c>
      <c r="E117" s="56">
        <v>400</v>
      </c>
      <c r="F117" s="59">
        <f t="shared" si="4"/>
        <v>400</v>
      </c>
    </row>
    <row r="118" spans="1:7">
      <c r="A118" s="52">
        <v>16</v>
      </c>
      <c r="B118" s="52"/>
      <c r="C118" s="52" t="s">
        <v>128</v>
      </c>
      <c r="D118" s="53">
        <v>1</v>
      </c>
      <c r="E118" s="56">
        <v>400</v>
      </c>
      <c r="F118" s="59">
        <f t="shared" si="4"/>
        <v>400</v>
      </c>
      <c r="G118" s="62">
        <f>SUM(F109:F118)</f>
        <v>7500</v>
      </c>
    </row>
    <row r="119" spans="1:7">
      <c r="A119" s="52">
        <v>17</v>
      </c>
      <c r="B119" s="52"/>
      <c r="C119" s="52" t="s">
        <v>128</v>
      </c>
      <c r="D119" s="53">
        <v>1</v>
      </c>
      <c r="E119" s="56">
        <v>400</v>
      </c>
      <c r="F119" s="59">
        <f t="shared" si="4"/>
        <v>400</v>
      </c>
    </row>
    <row r="120" spans="1:7">
      <c r="A120" s="52">
        <v>18</v>
      </c>
      <c r="B120" s="52"/>
      <c r="C120" s="52" t="s">
        <v>128</v>
      </c>
      <c r="D120" s="53">
        <v>1</v>
      </c>
      <c r="E120" s="56">
        <v>400</v>
      </c>
      <c r="F120" s="59">
        <f t="shared" si="4"/>
        <v>400</v>
      </c>
      <c r="G120" s="62"/>
    </row>
    <row r="121" spans="1:7">
      <c r="A121" s="52">
        <v>19</v>
      </c>
      <c r="B121" s="52"/>
      <c r="C121" s="52" t="s">
        <v>129</v>
      </c>
      <c r="D121" s="53">
        <v>30</v>
      </c>
      <c r="E121" s="56">
        <v>499</v>
      </c>
      <c r="F121" s="59">
        <f t="shared" si="4"/>
        <v>14970</v>
      </c>
    </row>
    <row r="122" spans="1:7">
      <c r="A122" s="52">
        <v>20</v>
      </c>
      <c r="B122" s="52"/>
      <c r="C122" s="52" t="s">
        <v>127</v>
      </c>
      <c r="D122" s="53">
        <v>1</v>
      </c>
      <c r="E122" s="56">
        <v>1200</v>
      </c>
      <c r="F122" s="59">
        <f t="shared" si="4"/>
        <v>1200</v>
      </c>
    </row>
    <row r="123" spans="1:7">
      <c r="A123" s="52">
        <v>21</v>
      </c>
      <c r="B123" s="52"/>
      <c r="C123" s="52" t="s">
        <v>127</v>
      </c>
      <c r="D123" s="53">
        <v>1</v>
      </c>
      <c r="E123" s="56">
        <v>1200</v>
      </c>
      <c r="F123" s="59">
        <f t="shared" si="4"/>
        <v>1200</v>
      </c>
    </row>
    <row r="124" spans="1:7">
      <c r="A124" s="52">
        <v>22</v>
      </c>
      <c r="B124" s="52"/>
      <c r="C124" s="52" t="s">
        <v>127</v>
      </c>
      <c r="D124" s="53">
        <v>1</v>
      </c>
      <c r="E124" s="56">
        <v>1200</v>
      </c>
      <c r="F124" s="59">
        <f t="shared" si="4"/>
        <v>1200</v>
      </c>
    </row>
    <row r="125" spans="1:7">
      <c r="A125" s="52">
        <v>23</v>
      </c>
      <c r="B125" s="52"/>
      <c r="C125" s="52" t="s">
        <v>127</v>
      </c>
      <c r="D125" s="53">
        <v>1</v>
      </c>
      <c r="E125" s="56">
        <v>1200</v>
      </c>
      <c r="F125" s="59">
        <f t="shared" si="4"/>
        <v>1200</v>
      </c>
    </row>
    <row r="126" spans="1:7">
      <c r="A126" s="52">
        <v>24</v>
      </c>
      <c r="B126" s="52"/>
      <c r="C126" s="52" t="s">
        <v>127</v>
      </c>
      <c r="D126" s="53">
        <v>1</v>
      </c>
      <c r="E126" s="56">
        <v>1200</v>
      </c>
      <c r="F126" s="59">
        <f t="shared" si="4"/>
        <v>1200</v>
      </c>
    </row>
    <row r="127" spans="1:7">
      <c r="A127" s="52">
        <v>25</v>
      </c>
      <c r="B127" s="52"/>
      <c r="C127" s="52" t="s">
        <v>127</v>
      </c>
      <c r="D127" s="53">
        <v>1</v>
      </c>
      <c r="E127" s="56">
        <v>1000</v>
      </c>
      <c r="F127" s="59">
        <f t="shared" si="4"/>
        <v>1000</v>
      </c>
    </row>
    <row r="128" spans="1:7">
      <c r="A128" s="52">
        <v>26</v>
      </c>
      <c r="B128" s="52"/>
      <c r="C128" s="52" t="s">
        <v>130</v>
      </c>
      <c r="D128" s="53">
        <v>1</v>
      </c>
      <c r="E128" s="56">
        <v>2150</v>
      </c>
      <c r="F128" s="59">
        <f t="shared" si="4"/>
        <v>2150</v>
      </c>
    </row>
    <row r="129" spans="1:7">
      <c r="A129" s="52">
        <v>27</v>
      </c>
      <c r="B129" s="52"/>
      <c r="C129" s="52" t="s">
        <v>130</v>
      </c>
      <c r="D129" s="53">
        <v>1</v>
      </c>
      <c r="E129" s="56">
        <v>2150</v>
      </c>
      <c r="F129" s="59">
        <f t="shared" si="4"/>
        <v>2150</v>
      </c>
    </row>
    <row r="130" spans="1:7">
      <c r="A130" s="52">
        <v>28</v>
      </c>
      <c r="B130" s="52"/>
      <c r="C130" s="52" t="s">
        <v>130</v>
      </c>
      <c r="D130" s="53">
        <v>1</v>
      </c>
      <c r="E130" s="56">
        <v>2150</v>
      </c>
      <c r="F130" s="59">
        <f t="shared" si="4"/>
        <v>2150</v>
      </c>
    </row>
    <row r="131" spans="1:7">
      <c r="A131" s="52">
        <v>29</v>
      </c>
      <c r="B131" s="52"/>
      <c r="C131" s="52" t="s">
        <v>130</v>
      </c>
      <c r="D131" s="53">
        <v>1</v>
      </c>
      <c r="E131" s="56">
        <v>2150</v>
      </c>
      <c r="F131" s="59">
        <f t="shared" si="4"/>
        <v>2150</v>
      </c>
    </row>
    <row r="132" spans="1:7">
      <c r="A132" s="52">
        <v>30</v>
      </c>
      <c r="B132" s="52"/>
      <c r="C132" s="52" t="s">
        <v>130</v>
      </c>
      <c r="D132" s="53">
        <v>1</v>
      </c>
      <c r="E132" s="56">
        <v>2000</v>
      </c>
      <c r="F132" s="59">
        <f t="shared" si="4"/>
        <v>2000</v>
      </c>
    </row>
    <row r="133" spans="1:7">
      <c r="A133" s="52">
        <v>31</v>
      </c>
      <c r="B133" s="52"/>
      <c r="C133" s="52" t="s">
        <v>130</v>
      </c>
      <c r="D133" s="53">
        <v>1</v>
      </c>
      <c r="E133" s="56">
        <v>2000</v>
      </c>
      <c r="F133" s="59">
        <f t="shared" si="4"/>
        <v>2000</v>
      </c>
    </row>
    <row r="134" spans="1:7">
      <c r="A134" s="52">
        <v>32</v>
      </c>
      <c r="B134" s="52"/>
      <c r="C134" s="52" t="s">
        <v>130</v>
      </c>
      <c r="D134" s="53">
        <v>1</v>
      </c>
      <c r="E134" s="56">
        <v>2000</v>
      </c>
      <c r="F134" s="59">
        <f t="shared" si="4"/>
        <v>2000</v>
      </c>
    </row>
    <row r="135" spans="1:7">
      <c r="A135" s="52">
        <v>33</v>
      </c>
      <c r="B135" s="52"/>
      <c r="C135" s="52" t="s">
        <v>130</v>
      </c>
      <c r="D135" s="53">
        <v>1</v>
      </c>
      <c r="E135" s="56">
        <v>2000</v>
      </c>
      <c r="F135" s="59">
        <f t="shared" si="4"/>
        <v>2000</v>
      </c>
      <c r="G135" s="62">
        <f>SUM(F119:F135)</f>
        <v>39370</v>
      </c>
    </row>
    <row r="136" spans="1:7">
      <c r="A136" s="52">
        <v>34</v>
      </c>
      <c r="B136" s="52"/>
      <c r="C136" s="52" t="s">
        <v>130</v>
      </c>
      <c r="D136" s="53">
        <v>1</v>
      </c>
      <c r="E136" s="56">
        <v>2000</v>
      </c>
      <c r="F136" s="59">
        <f t="shared" si="4"/>
        <v>2000</v>
      </c>
    </row>
    <row r="137" spans="1:7">
      <c r="A137" s="52">
        <v>35</v>
      </c>
      <c r="B137" s="52"/>
      <c r="C137" s="52" t="s">
        <v>130</v>
      </c>
      <c r="D137" s="53">
        <v>1</v>
      </c>
      <c r="E137" s="56">
        <v>2000</v>
      </c>
      <c r="F137" s="59">
        <f t="shared" si="4"/>
        <v>2000</v>
      </c>
    </row>
    <row r="138" spans="1:7">
      <c r="A138" s="52">
        <v>36</v>
      </c>
      <c r="B138" s="52"/>
      <c r="C138" s="52" t="s">
        <v>130</v>
      </c>
      <c r="D138" s="53">
        <v>1</v>
      </c>
      <c r="E138" s="56">
        <v>2000</v>
      </c>
      <c r="F138" s="59">
        <f t="shared" si="4"/>
        <v>2000</v>
      </c>
    </row>
    <row r="139" spans="1:7">
      <c r="A139" s="52">
        <v>37</v>
      </c>
      <c r="B139" s="52"/>
      <c r="C139" s="52" t="s">
        <v>131</v>
      </c>
      <c r="D139" s="53">
        <v>1</v>
      </c>
      <c r="E139" s="56">
        <v>2150</v>
      </c>
      <c r="F139" s="59">
        <f t="shared" si="4"/>
        <v>2150</v>
      </c>
    </row>
    <row r="140" spans="1:7">
      <c r="A140" s="52">
        <v>38</v>
      </c>
      <c r="B140" s="52"/>
      <c r="C140" s="52" t="s">
        <v>131</v>
      </c>
      <c r="D140" s="53">
        <v>1</v>
      </c>
      <c r="E140" s="56">
        <v>2150</v>
      </c>
      <c r="F140" s="59">
        <f t="shared" si="4"/>
        <v>2150</v>
      </c>
    </row>
    <row r="141" spans="1:7">
      <c r="A141" s="52">
        <v>39</v>
      </c>
      <c r="B141" s="52"/>
      <c r="C141" s="52" t="s">
        <v>131</v>
      </c>
      <c r="D141" s="53">
        <v>1</v>
      </c>
      <c r="E141" s="56">
        <v>2150</v>
      </c>
      <c r="F141" s="59">
        <f t="shared" si="4"/>
        <v>2150</v>
      </c>
    </row>
    <row r="142" spans="1:7">
      <c r="A142" s="52">
        <v>40</v>
      </c>
      <c r="B142" s="52"/>
      <c r="C142" s="52" t="s">
        <v>131</v>
      </c>
      <c r="D142" s="53">
        <v>1</v>
      </c>
      <c r="E142" s="56">
        <v>2150</v>
      </c>
      <c r="F142" s="59">
        <f t="shared" si="4"/>
        <v>2150</v>
      </c>
    </row>
    <row r="143" spans="1:7">
      <c r="A143" s="52">
        <v>41</v>
      </c>
      <c r="B143" s="52"/>
      <c r="C143" s="52" t="s">
        <v>131</v>
      </c>
      <c r="D143" s="53">
        <v>1</v>
      </c>
      <c r="E143" s="56">
        <v>2150</v>
      </c>
      <c r="F143" s="59">
        <f t="shared" si="4"/>
        <v>2150</v>
      </c>
    </row>
    <row r="144" spans="1:7">
      <c r="A144" s="52">
        <v>42</v>
      </c>
      <c r="B144" s="52"/>
      <c r="C144" s="52" t="s">
        <v>131</v>
      </c>
      <c r="D144" s="53">
        <v>1</v>
      </c>
      <c r="E144" s="56">
        <v>2150</v>
      </c>
      <c r="F144" s="59">
        <f t="shared" si="4"/>
        <v>2150</v>
      </c>
    </row>
    <row r="145" spans="1:6">
      <c r="A145" s="52">
        <v>43</v>
      </c>
      <c r="B145" s="52"/>
      <c r="C145" s="52" t="s">
        <v>131</v>
      </c>
      <c r="D145" s="53">
        <v>1</v>
      </c>
      <c r="E145" s="56">
        <v>2150</v>
      </c>
      <c r="F145" s="59">
        <f t="shared" si="4"/>
        <v>2150</v>
      </c>
    </row>
    <row r="146" spans="1:6">
      <c r="A146" s="52">
        <v>44</v>
      </c>
      <c r="B146" s="52"/>
      <c r="C146" s="52" t="s">
        <v>131</v>
      </c>
      <c r="D146" s="53">
        <v>1</v>
      </c>
      <c r="E146" s="56">
        <v>2150</v>
      </c>
      <c r="F146" s="59">
        <f t="shared" si="4"/>
        <v>2150</v>
      </c>
    </row>
    <row r="147" spans="1:6">
      <c r="A147" s="52">
        <v>45</v>
      </c>
      <c r="B147" s="52"/>
      <c r="C147" s="52" t="s">
        <v>131</v>
      </c>
      <c r="D147" s="53">
        <v>1</v>
      </c>
      <c r="E147" s="56">
        <v>2150</v>
      </c>
      <c r="F147" s="59">
        <f t="shared" si="4"/>
        <v>2150</v>
      </c>
    </row>
    <row r="148" spans="1:6">
      <c r="A148" s="52">
        <v>46</v>
      </c>
      <c r="B148" s="52"/>
      <c r="C148" s="52" t="s">
        <v>131</v>
      </c>
      <c r="D148" s="53">
        <v>1</v>
      </c>
      <c r="E148" s="56">
        <v>2150</v>
      </c>
      <c r="F148" s="59">
        <f t="shared" si="4"/>
        <v>2150</v>
      </c>
    </row>
    <row r="149" spans="1:6">
      <c r="A149" s="52">
        <v>47</v>
      </c>
      <c r="B149" s="52"/>
      <c r="C149" s="52" t="s">
        <v>131</v>
      </c>
      <c r="D149" s="53">
        <v>1</v>
      </c>
      <c r="E149" s="56">
        <v>2150</v>
      </c>
      <c r="F149" s="59">
        <f t="shared" si="4"/>
        <v>2150</v>
      </c>
    </row>
    <row r="150" spans="1:6">
      <c r="A150" s="52">
        <v>48</v>
      </c>
      <c r="B150" s="52"/>
      <c r="C150" s="52" t="s">
        <v>131</v>
      </c>
      <c r="D150" s="53">
        <v>1</v>
      </c>
      <c r="E150" s="56">
        <v>2150</v>
      </c>
      <c r="F150" s="59">
        <f t="shared" si="4"/>
        <v>2150</v>
      </c>
    </row>
    <row r="151" spans="1:6">
      <c r="A151" s="52">
        <v>49</v>
      </c>
      <c r="B151" s="52"/>
      <c r="C151" s="52" t="s">
        <v>130</v>
      </c>
      <c r="D151" s="53">
        <v>1</v>
      </c>
      <c r="E151" s="56">
        <v>3390</v>
      </c>
      <c r="F151" s="59">
        <f t="shared" si="4"/>
        <v>3390</v>
      </c>
    </row>
    <row r="152" spans="1:6">
      <c r="A152" s="52">
        <v>50</v>
      </c>
      <c r="B152" s="52"/>
      <c r="C152" s="52" t="s">
        <v>130</v>
      </c>
      <c r="D152" s="53">
        <v>1</v>
      </c>
      <c r="E152" s="56">
        <v>3390</v>
      </c>
      <c r="F152" s="59">
        <f t="shared" si="4"/>
        <v>3390</v>
      </c>
    </row>
    <row r="153" spans="1:6">
      <c r="A153" s="52">
        <v>51</v>
      </c>
      <c r="B153" s="52"/>
      <c r="C153" s="52" t="s">
        <v>130</v>
      </c>
      <c r="D153" s="53">
        <v>1</v>
      </c>
      <c r="E153" s="56">
        <v>2150</v>
      </c>
      <c r="F153" s="59">
        <f t="shared" si="4"/>
        <v>2150</v>
      </c>
    </row>
    <row r="154" spans="1:6">
      <c r="A154" s="52">
        <v>52</v>
      </c>
      <c r="B154" s="52"/>
      <c r="C154" s="52" t="s">
        <v>130</v>
      </c>
      <c r="D154" s="53">
        <v>1</v>
      </c>
      <c r="E154" s="56">
        <v>2150</v>
      </c>
      <c r="F154" s="59">
        <f t="shared" si="4"/>
        <v>2150</v>
      </c>
    </row>
    <row r="155" spans="1:6">
      <c r="A155" s="52">
        <v>53</v>
      </c>
      <c r="B155" s="52"/>
      <c r="C155" s="52" t="s">
        <v>130</v>
      </c>
      <c r="D155" s="53">
        <v>1</v>
      </c>
      <c r="E155" s="56">
        <v>2150</v>
      </c>
      <c r="F155" s="59">
        <f t="shared" si="4"/>
        <v>2150</v>
      </c>
    </row>
    <row r="156" spans="1:6">
      <c r="A156" s="52">
        <v>54</v>
      </c>
      <c r="B156" s="52"/>
      <c r="C156" s="52" t="s">
        <v>130</v>
      </c>
      <c r="D156" s="53">
        <v>1</v>
      </c>
      <c r="E156" s="56">
        <v>2150</v>
      </c>
      <c r="F156" s="59">
        <f t="shared" si="4"/>
        <v>2150</v>
      </c>
    </row>
    <row r="157" spans="1:6">
      <c r="A157" s="52">
        <v>55</v>
      </c>
      <c r="B157" s="52"/>
      <c r="C157" s="52" t="s">
        <v>130</v>
      </c>
      <c r="D157" s="53">
        <v>1</v>
      </c>
      <c r="E157" s="56">
        <v>2150</v>
      </c>
      <c r="F157" s="59">
        <f t="shared" si="4"/>
        <v>2150</v>
      </c>
    </row>
    <row r="158" spans="1:6">
      <c r="A158" s="52">
        <v>56</v>
      </c>
      <c r="B158" s="52"/>
      <c r="C158" s="52" t="s">
        <v>130</v>
      </c>
      <c r="D158" s="53">
        <v>1</v>
      </c>
      <c r="E158" s="56">
        <v>2150</v>
      </c>
      <c r="F158" s="59">
        <f t="shared" si="4"/>
        <v>2150</v>
      </c>
    </row>
    <row r="159" spans="1:6">
      <c r="A159" s="52">
        <v>57</v>
      </c>
      <c r="B159" s="52"/>
      <c r="C159" s="52" t="s">
        <v>130</v>
      </c>
      <c r="D159" s="53">
        <v>1</v>
      </c>
      <c r="E159" s="56">
        <v>3390</v>
      </c>
      <c r="F159" s="59">
        <f t="shared" si="4"/>
        <v>3390</v>
      </c>
    </row>
    <row r="160" spans="1:6">
      <c r="A160" s="52">
        <v>58</v>
      </c>
      <c r="B160" s="52"/>
      <c r="C160" s="52" t="s">
        <v>130</v>
      </c>
      <c r="D160" s="53">
        <v>1</v>
      </c>
      <c r="E160" s="56">
        <v>3390</v>
      </c>
      <c r="F160" s="59">
        <f t="shared" si="4"/>
        <v>3390</v>
      </c>
    </row>
    <row r="161" spans="1:7">
      <c r="A161" s="52">
        <v>59</v>
      </c>
      <c r="B161" s="52"/>
      <c r="C161" s="52" t="s">
        <v>130</v>
      </c>
      <c r="D161" s="53">
        <v>1</v>
      </c>
      <c r="E161" s="56">
        <v>2600</v>
      </c>
      <c r="F161" s="59">
        <f t="shared" si="4"/>
        <v>2600</v>
      </c>
    </row>
    <row r="162" spans="1:7">
      <c r="A162" s="52">
        <v>60</v>
      </c>
      <c r="B162" s="52"/>
      <c r="C162" s="52" t="s">
        <v>130</v>
      </c>
      <c r="D162" s="53">
        <v>1</v>
      </c>
      <c r="E162" s="56">
        <v>2600</v>
      </c>
      <c r="F162" s="59">
        <f t="shared" ref="F162:F163" si="5">D162*E162</f>
        <v>2600</v>
      </c>
    </row>
    <row r="163" spans="1:7">
      <c r="A163" s="52">
        <v>61</v>
      </c>
      <c r="B163" s="52"/>
      <c r="C163" s="52" t="s">
        <v>130</v>
      </c>
      <c r="D163" s="53">
        <v>2</v>
      </c>
      <c r="E163" s="56">
        <v>2180</v>
      </c>
      <c r="F163" s="59">
        <f t="shared" si="5"/>
        <v>4360</v>
      </c>
    </row>
    <row r="164" spans="1:7">
      <c r="A164" s="52">
        <v>61</v>
      </c>
      <c r="B164" s="52"/>
      <c r="C164" s="52" t="s">
        <v>429</v>
      </c>
      <c r="D164" s="53">
        <v>1</v>
      </c>
      <c r="E164" s="56">
        <v>2800</v>
      </c>
      <c r="F164" s="59">
        <f t="shared" si="4"/>
        <v>2800</v>
      </c>
      <c r="G164" s="62">
        <f>SUM(F136:F164)</f>
        <v>70620</v>
      </c>
    </row>
    <row r="165" spans="1:7">
      <c r="A165" s="162" t="s">
        <v>179</v>
      </c>
      <c r="B165" s="163"/>
      <c r="C165" s="163"/>
      <c r="D165" s="163"/>
      <c r="E165" s="164"/>
      <c r="F165" s="61">
        <f>SUM(F103:F164)</f>
        <v>132490</v>
      </c>
    </row>
    <row r="168" spans="1:7">
      <c r="B168" s="165" t="s">
        <v>132</v>
      </c>
      <c r="C168" s="165"/>
      <c r="D168" s="165"/>
      <c r="E168" s="165"/>
      <c r="F168" s="165"/>
    </row>
    <row r="169" spans="1:7">
      <c r="A169" s="51" t="s">
        <v>105</v>
      </c>
      <c r="B169" s="51" t="s">
        <v>49</v>
      </c>
      <c r="C169" s="51" t="s">
        <v>99</v>
      </c>
      <c r="D169" s="51" t="s">
        <v>100</v>
      </c>
      <c r="E169" s="55" t="s">
        <v>101</v>
      </c>
      <c r="F169" s="58" t="s">
        <v>8</v>
      </c>
    </row>
    <row r="170" spans="1:7">
      <c r="A170" s="52">
        <v>1</v>
      </c>
      <c r="B170" s="52" t="s">
        <v>133</v>
      </c>
      <c r="C170" s="52" t="s">
        <v>134</v>
      </c>
      <c r="D170" s="53">
        <v>1</v>
      </c>
      <c r="E170" s="56">
        <v>2300</v>
      </c>
      <c r="F170" s="59">
        <f>D170*E170</f>
        <v>2300</v>
      </c>
    </row>
    <row r="171" spans="1:7">
      <c r="A171" s="52">
        <v>2</v>
      </c>
      <c r="B171" s="52"/>
      <c r="C171" s="52" t="s">
        <v>134</v>
      </c>
      <c r="D171" s="53">
        <v>1</v>
      </c>
      <c r="E171" s="56">
        <v>2300</v>
      </c>
      <c r="F171" s="59">
        <f t="shared" ref="F171:F228" si="6">D171*E171</f>
        <v>2300</v>
      </c>
    </row>
    <row r="172" spans="1:7">
      <c r="A172" s="52">
        <v>3</v>
      </c>
      <c r="B172" s="52"/>
      <c r="C172" s="52" t="s">
        <v>135</v>
      </c>
      <c r="D172" s="53">
        <v>1</v>
      </c>
      <c r="E172" s="56">
        <v>2300</v>
      </c>
      <c r="F172" s="59">
        <f t="shared" si="6"/>
        <v>2300</v>
      </c>
    </row>
    <row r="173" spans="1:7">
      <c r="A173" s="52">
        <v>4</v>
      </c>
      <c r="B173" s="52"/>
      <c r="C173" s="52" t="s">
        <v>135</v>
      </c>
      <c r="D173" s="53">
        <v>1</v>
      </c>
      <c r="E173" s="56">
        <v>2500</v>
      </c>
      <c r="F173" s="59">
        <f t="shared" si="6"/>
        <v>2500</v>
      </c>
    </row>
    <row r="174" spans="1:7">
      <c r="A174" s="52">
        <v>5</v>
      </c>
      <c r="B174" s="52"/>
      <c r="C174" s="52" t="s">
        <v>136</v>
      </c>
      <c r="D174" s="53">
        <v>1</v>
      </c>
      <c r="E174" s="56">
        <v>2500</v>
      </c>
      <c r="F174" s="59">
        <f t="shared" si="6"/>
        <v>2500</v>
      </c>
    </row>
    <row r="175" spans="1:7">
      <c r="A175" s="52">
        <v>6</v>
      </c>
      <c r="B175" s="52"/>
      <c r="C175" s="52" t="s">
        <v>134</v>
      </c>
      <c r="D175" s="53">
        <v>1</v>
      </c>
      <c r="E175" s="56">
        <v>2500</v>
      </c>
      <c r="F175" s="59">
        <f t="shared" si="6"/>
        <v>2500</v>
      </c>
    </row>
    <row r="176" spans="1:7">
      <c r="A176" s="52">
        <v>7</v>
      </c>
      <c r="B176" s="52"/>
      <c r="C176" s="52" t="s">
        <v>134</v>
      </c>
      <c r="D176" s="53">
        <v>1</v>
      </c>
      <c r="E176" s="56">
        <v>2600</v>
      </c>
      <c r="F176" s="59">
        <f t="shared" si="6"/>
        <v>2600</v>
      </c>
    </row>
    <row r="177" spans="1:6">
      <c r="A177" s="52">
        <v>8</v>
      </c>
      <c r="B177" s="52"/>
      <c r="C177" s="52" t="s">
        <v>134</v>
      </c>
      <c r="D177" s="53">
        <v>1</v>
      </c>
      <c r="E177" s="56">
        <v>2600</v>
      </c>
      <c r="F177" s="59">
        <f t="shared" si="6"/>
        <v>2600</v>
      </c>
    </row>
    <row r="178" spans="1:6">
      <c r="A178" s="52">
        <v>9</v>
      </c>
      <c r="B178" s="52"/>
      <c r="C178" s="52" t="s">
        <v>137</v>
      </c>
      <c r="D178" s="53">
        <v>1</v>
      </c>
      <c r="E178" s="56">
        <v>3500</v>
      </c>
      <c r="F178" s="59">
        <f t="shared" si="6"/>
        <v>3500</v>
      </c>
    </row>
    <row r="179" spans="1:6">
      <c r="A179" s="52">
        <v>10</v>
      </c>
      <c r="B179" s="52"/>
      <c r="C179" s="52" t="s">
        <v>138</v>
      </c>
      <c r="D179" s="53">
        <v>1</v>
      </c>
      <c r="E179" s="56">
        <v>2600</v>
      </c>
      <c r="F179" s="59">
        <f t="shared" si="6"/>
        <v>2600</v>
      </c>
    </row>
    <row r="180" spans="1:6">
      <c r="A180" s="52">
        <v>11</v>
      </c>
      <c r="B180" s="52"/>
      <c r="C180" s="52" t="s">
        <v>134</v>
      </c>
      <c r="D180" s="53">
        <v>1</v>
      </c>
      <c r="E180" s="56">
        <v>2600</v>
      </c>
      <c r="F180" s="59">
        <f t="shared" si="6"/>
        <v>2600</v>
      </c>
    </row>
    <row r="181" spans="1:6">
      <c r="A181" s="52">
        <v>12</v>
      </c>
      <c r="B181" s="52"/>
      <c r="C181" s="52" t="s">
        <v>134</v>
      </c>
      <c r="D181" s="53">
        <v>1</v>
      </c>
      <c r="E181" s="56">
        <v>2600</v>
      </c>
      <c r="F181" s="59">
        <f t="shared" si="6"/>
        <v>2600</v>
      </c>
    </row>
    <row r="182" spans="1:6">
      <c r="A182" s="52">
        <v>13</v>
      </c>
      <c r="B182" s="52"/>
      <c r="C182" s="52" t="s">
        <v>134</v>
      </c>
      <c r="D182" s="53">
        <v>1</v>
      </c>
      <c r="E182" s="56">
        <v>2600</v>
      </c>
      <c r="F182" s="59">
        <f t="shared" si="6"/>
        <v>2600</v>
      </c>
    </row>
    <row r="183" spans="1:6">
      <c r="A183" s="52">
        <v>14</v>
      </c>
      <c r="B183" s="52"/>
      <c r="C183" s="52" t="s">
        <v>139</v>
      </c>
      <c r="D183" s="53">
        <v>1</v>
      </c>
      <c r="E183" s="56">
        <v>3000</v>
      </c>
      <c r="F183" s="59">
        <f t="shared" si="6"/>
        <v>3000</v>
      </c>
    </row>
    <row r="184" spans="1:6">
      <c r="A184" s="52">
        <v>15</v>
      </c>
      <c r="B184" s="52"/>
      <c r="C184" s="52" t="s">
        <v>140</v>
      </c>
      <c r="D184" s="53">
        <v>1</v>
      </c>
      <c r="E184" s="56">
        <v>10700</v>
      </c>
      <c r="F184" s="59">
        <f t="shared" si="6"/>
        <v>10700</v>
      </c>
    </row>
    <row r="185" spans="1:6">
      <c r="A185" s="52">
        <v>16</v>
      </c>
      <c r="B185" s="52"/>
      <c r="C185" s="52" t="s">
        <v>134</v>
      </c>
      <c r="D185" s="53">
        <v>1</v>
      </c>
      <c r="E185" s="56">
        <v>2300</v>
      </c>
      <c r="F185" s="59">
        <f t="shared" si="6"/>
        <v>2300</v>
      </c>
    </row>
    <row r="186" spans="1:6">
      <c r="A186" s="52">
        <v>17</v>
      </c>
      <c r="B186" s="52"/>
      <c r="C186" s="52" t="s">
        <v>134</v>
      </c>
      <c r="D186" s="53">
        <v>1</v>
      </c>
      <c r="E186" s="56">
        <v>2300</v>
      </c>
      <c r="F186" s="59">
        <f t="shared" si="6"/>
        <v>2300</v>
      </c>
    </row>
    <row r="187" spans="1:6">
      <c r="A187" s="52">
        <v>18</v>
      </c>
      <c r="B187" s="52"/>
      <c r="C187" s="52" t="s">
        <v>135</v>
      </c>
      <c r="D187" s="53">
        <v>1</v>
      </c>
      <c r="E187" s="56">
        <v>2200</v>
      </c>
      <c r="F187" s="59">
        <f t="shared" si="6"/>
        <v>2200</v>
      </c>
    </row>
    <row r="188" spans="1:6">
      <c r="A188" s="52">
        <v>19</v>
      </c>
      <c r="B188" s="52"/>
      <c r="C188" s="52" t="s">
        <v>141</v>
      </c>
      <c r="D188" s="53">
        <v>1</v>
      </c>
      <c r="E188" s="56">
        <v>5100</v>
      </c>
      <c r="F188" s="59">
        <f t="shared" si="6"/>
        <v>5100</v>
      </c>
    </row>
    <row r="189" spans="1:6">
      <c r="A189" s="52">
        <v>20</v>
      </c>
      <c r="B189" s="52"/>
      <c r="C189" s="52" t="s">
        <v>142</v>
      </c>
      <c r="D189" s="53">
        <v>1</v>
      </c>
      <c r="E189" s="56">
        <v>3900</v>
      </c>
      <c r="F189" s="59">
        <f t="shared" si="6"/>
        <v>3900</v>
      </c>
    </row>
    <row r="190" spans="1:6">
      <c r="A190" s="52">
        <v>21</v>
      </c>
      <c r="B190" s="52"/>
      <c r="C190" s="52" t="s">
        <v>143</v>
      </c>
      <c r="D190" s="53">
        <v>1</v>
      </c>
      <c r="E190" s="56">
        <v>2500</v>
      </c>
      <c r="F190" s="59">
        <f t="shared" si="6"/>
        <v>2500</v>
      </c>
    </row>
    <row r="191" spans="1:6">
      <c r="A191" s="52">
        <v>22</v>
      </c>
      <c r="B191" s="52"/>
      <c r="C191" s="52" t="s">
        <v>144</v>
      </c>
      <c r="D191" s="53">
        <v>1</v>
      </c>
      <c r="E191" s="56">
        <v>3800</v>
      </c>
      <c r="F191" s="59">
        <f t="shared" si="6"/>
        <v>3800</v>
      </c>
    </row>
    <row r="192" spans="1:6">
      <c r="A192" s="52">
        <v>23</v>
      </c>
      <c r="B192" s="52"/>
      <c r="C192" s="52" t="s">
        <v>144</v>
      </c>
      <c r="D192" s="53">
        <v>1</v>
      </c>
      <c r="E192" s="56">
        <v>3800</v>
      </c>
      <c r="F192" s="59">
        <f t="shared" si="6"/>
        <v>3800</v>
      </c>
    </row>
    <row r="193" spans="1:7">
      <c r="A193" s="52">
        <v>24</v>
      </c>
      <c r="B193" s="52"/>
      <c r="C193" s="52" t="s">
        <v>144</v>
      </c>
      <c r="D193" s="53">
        <v>1</v>
      </c>
      <c r="E193" s="56">
        <v>3800</v>
      </c>
      <c r="F193" s="59">
        <f t="shared" si="6"/>
        <v>3800</v>
      </c>
    </row>
    <row r="194" spans="1:7">
      <c r="A194" s="52">
        <v>25</v>
      </c>
      <c r="B194" s="52"/>
      <c r="C194" s="52" t="s">
        <v>144</v>
      </c>
      <c r="D194" s="53">
        <v>1</v>
      </c>
      <c r="E194" s="56">
        <v>3800</v>
      </c>
      <c r="F194" s="59">
        <f t="shared" si="6"/>
        <v>3800</v>
      </c>
    </row>
    <row r="195" spans="1:7">
      <c r="A195" s="52">
        <v>26</v>
      </c>
      <c r="B195" s="52"/>
      <c r="C195" s="52" t="s">
        <v>144</v>
      </c>
      <c r="D195" s="53">
        <v>1</v>
      </c>
      <c r="E195" s="56">
        <v>3800</v>
      </c>
      <c r="F195" s="59">
        <f t="shared" si="6"/>
        <v>3800</v>
      </c>
    </row>
    <row r="196" spans="1:7">
      <c r="A196" s="52">
        <v>27</v>
      </c>
      <c r="B196" s="52"/>
      <c r="C196" s="52" t="s">
        <v>134</v>
      </c>
      <c r="D196" s="53">
        <v>1</v>
      </c>
      <c r="E196" s="56">
        <v>3800</v>
      </c>
      <c r="F196" s="59">
        <f t="shared" si="6"/>
        <v>3800</v>
      </c>
    </row>
    <row r="197" spans="1:7">
      <c r="A197" s="52">
        <v>28</v>
      </c>
      <c r="B197" s="52"/>
      <c r="C197" s="52" t="s">
        <v>134</v>
      </c>
      <c r="D197" s="53">
        <v>1</v>
      </c>
      <c r="E197" s="56">
        <v>3800</v>
      </c>
      <c r="F197" s="59">
        <f t="shared" si="6"/>
        <v>3800</v>
      </c>
    </row>
    <row r="198" spans="1:7">
      <c r="A198" s="52">
        <v>29</v>
      </c>
      <c r="B198" s="52"/>
      <c r="C198" s="52" t="s">
        <v>145</v>
      </c>
      <c r="D198" s="53">
        <v>1</v>
      </c>
      <c r="E198" s="56">
        <v>12000</v>
      </c>
      <c r="F198" s="59">
        <f t="shared" si="6"/>
        <v>12000</v>
      </c>
    </row>
    <row r="199" spans="1:7">
      <c r="A199" s="52">
        <v>30</v>
      </c>
      <c r="B199" s="52"/>
      <c r="C199" s="52" t="s">
        <v>134</v>
      </c>
      <c r="D199" s="53">
        <v>1</v>
      </c>
      <c r="E199" s="56">
        <v>3490</v>
      </c>
      <c r="F199" s="59">
        <f t="shared" si="6"/>
        <v>3490</v>
      </c>
    </row>
    <row r="200" spans="1:7">
      <c r="A200" s="52">
        <v>31</v>
      </c>
      <c r="B200" s="52"/>
      <c r="C200" s="52" t="s">
        <v>134</v>
      </c>
      <c r="D200" s="53">
        <v>1</v>
      </c>
      <c r="E200" s="56">
        <v>3490</v>
      </c>
      <c r="F200" s="59">
        <f t="shared" si="6"/>
        <v>3490</v>
      </c>
    </row>
    <row r="201" spans="1:7">
      <c r="A201" s="52">
        <v>32</v>
      </c>
      <c r="B201" s="52"/>
      <c r="C201" s="52" t="s">
        <v>134</v>
      </c>
      <c r="D201" s="53">
        <v>1</v>
      </c>
      <c r="E201" s="56">
        <v>3500</v>
      </c>
      <c r="F201" s="59">
        <f t="shared" si="6"/>
        <v>3500</v>
      </c>
    </row>
    <row r="202" spans="1:7">
      <c r="A202" s="52">
        <v>33</v>
      </c>
      <c r="B202" s="52"/>
      <c r="C202" s="52" t="s">
        <v>134</v>
      </c>
      <c r="D202" s="53">
        <v>1</v>
      </c>
      <c r="E202" s="56">
        <v>3500</v>
      </c>
      <c r="F202" s="59">
        <f t="shared" si="6"/>
        <v>3500</v>
      </c>
      <c r="G202" s="62">
        <f>SUM(F170:F202)</f>
        <v>118080</v>
      </c>
    </row>
    <row r="203" spans="1:7">
      <c r="A203" s="52">
        <v>34</v>
      </c>
      <c r="B203" s="52"/>
      <c r="C203" s="52" t="s">
        <v>134</v>
      </c>
      <c r="D203" s="53">
        <v>1</v>
      </c>
      <c r="E203" s="56">
        <v>3200</v>
      </c>
      <c r="F203" s="59">
        <f t="shared" si="6"/>
        <v>3200</v>
      </c>
    </row>
    <row r="204" spans="1:7">
      <c r="A204" s="52">
        <v>35</v>
      </c>
      <c r="B204" s="52"/>
      <c r="C204" s="52" t="s">
        <v>134</v>
      </c>
      <c r="D204" s="53">
        <v>1</v>
      </c>
      <c r="E204" s="56">
        <v>3200</v>
      </c>
      <c r="F204" s="59">
        <f t="shared" si="6"/>
        <v>3200</v>
      </c>
    </row>
    <row r="205" spans="1:7">
      <c r="A205" s="52">
        <v>36</v>
      </c>
      <c r="B205" s="52"/>
      <c r="C205" s="52" t="s">
        <v>134</v>
      </c>
      <c r="D205" s="53">
        <v>1</v>
      </c>
      <c r="E205" s="56">
        <v>3200</v>
      </c>
      <c r="F205" s="59">
        <f t="shared" si="6"/>
        <v>3200</v>
      </c>
    </row>
    <row r="206" spans="1:7">
      <c r="A206" s="52">
        <v>37</v>
      </c>
      <c r="B206" s="52"/>
      <c r="C206" s="52" t="s">
        <v>134</v>
      </c>
      <c r="D206" s="53">
        <v>1</v>
      </c>
      <c r="E206" s="56">
        <v>3200</v>
      </c>
      <c r="F206" s="59">
        <f t="shared" si="6"/>
        <v>3200</v>
      </c>
    </row>
    <row r="207" spans="1:7">
      <c r="A207" s="52">
        <v>38</v>
      </c>
      <c r="B207" s="52"/>
      <c r="C207" s="52" t="s">
        <v>134</v>
      </c>
      <c r="D207" s="53">
        <v>1</v>
      </c>
      <c r="E207" s="56">
        <v>3200</v>
      </c>
      <c r="F207" s="59">
        <f t="shared" si="6"/>
        <v>3200</v>
      </c>
    </row>
    <row r="208" spans="1:7">
      <c r="A208" s="52">
        <v>39</v>
      </c>
      <c r="B208" s="52"/>
      <c r="C208" s="52" t="s">
        <v>134</v>
      </c>
      <c r="D208" s="53">
        <v>1</v>
      </c>
      <c r="E208" s="56">
        <v>3200</v>
      </c>
      <c r="F208" s="59">
        <f t="shared" si="6"/>
        <v>3200</v>
      </c>
    </row>
    <row r="209" spans="1:6">
      <c r="A209" s="52">
        <v>40</v>
      </c>
      <c r="B209" s="52"/>
      <c r="C209" s="52" t="s">
        <v>134</v>
      </c>
      <c r="D209" s="53">
        <v>1</v>
      </c>
      <c r="E209" s="56">
        <v>3200</v>
      </c>
      <c r="F209" s="59">
        <f t="shared" si="6"/>
        <v>3200</v>
      </c>
    </row>
    <row r="210" spans="1:6">
      <c r="A210" s="52">
        <v>41</v>
      </c>
      <c r="B210" s="52"/>
      <c r="C210" s="52" t="s">
        <v>134</v>
      </c>
      <c r="D210" s="53">
        <v>1</v>
      </c>
      <c r="E210" s="56">
        <v>3200</v>
      </c>
      <c r="F210" s="59">
        <f t="shared" si="6"/>
        <v>3200</v>
      </c>
    </row>
    <row r="211" spans="1:6">
      <c r="A211" s="52">
        <v>42</v>
      </c>
      <c r="B211" s="52"/>
      <c r="C211" s="52" t="s">
        <v>134</v>
      </c>
      <c r="D211" s="53">
        <v>1</v>
      </c>
      <c r="E211" s="56">
        <v>3200</v>
      </c>
      <c r="F211" s="59">
        <f t="shared" si="6"/>
        <v>3200</v>
      </c>
    </row>
    <row r="212" spans="1:6">
      <c r="A212" s="52">
        <v>43</v>
      </c>
      <c r="B212" s="52"/>
      <c r="C212" s="52" t="s">
        <v>146</v>
      </c>
      <c r="D212" s="53">
        <v>1</v>
      </c>
      <c r="E212" s="56">
        <v>3000</v>
      </c>
      <c r="F212" s="59">
        <f t="shared" si="6"/>
        <v>3000</v>
      </c>
    </row>
    <row r="213" spans="1:6">
      <c r="A213" s="52">
        <v>44</v>
      </c>
      <c r="B213" s="52"/>
      <c r="C213" s="52" t="s">
        <v>147</v>
      </c>
      <c r="D213" s="53">
        <v>1</v>
      </c>
      <c r="E213" s="56">
        <v>6700</v>
      </c>
      <c r="F213" s="59">
        <f t="shared" si="6"/>
        <v>6700</v>
      </c>
    </row>
    <row r="214" spans="1:6">
      <c r="A214" s="52">
        <v>45</v>
      </c>
      <c r="B214" s="52"/>
      <c r="C214" s="52" t="s">
        <v>147</v>
      </c>
      <c r="D214" s="53">
        <v>1</v>
      </c>
      <c r="E214" s="56">
        <v>6700</v>
      </c>
      <c r="F214" s="59">
        <f t="shared" si="6"/>
        <v>6700</v>
      </c>
    </row>
    <row r="215" spans="1:6">
      <c r="A215" s="52">
        <v>46</v>
      </c>
      <c r="B215" s="52"/>
      <c r="C215" s="52" t="s">
        <v>147</v>
      </c>
      <c r="D215" s="53">
        <v>1</v>
      </c>
      <c r="E215" s="56">
        <v>6700</v>
      </c>
      <c r="F215" s="59">
        <f t="shared" si="6"/>
        <v>6700</v>
      </c>
    </row>
    <row r="216" spans="1:6">
      <c r="A216" s="52">
        <v>47</v>
      </c>
      <c r="B216" s="52"/>
      <c r="C216" s="52" t="s">
        <v>147</v>
      </c>
      <c r="D216" s="53">
        <v>1</v>
      </c>
      <c r="E216" s="56">
        <v>6700</v>
      </c>
      <c r="F216" s="59">
        <f t="shared" si="6"/>
        <v>6700</v>
      </c>
    </row>
    <row r="217" spans="1:6">
      <c r="A217" s="52">
        <v>48</v>
      </c>
      <c r="B217" s="52"/>
      <c r="C217" s="52" t="s">
        <v>144</v>
      </c>
      <c r="D217" s="53">
        <v>1</v>
      </c>
      <c r="E217" s="56">
        <v>2500</v>
      </c>
      <c r="F217" s="59">
        <f t="shared" si="6"/>
        <v>2500</v>
      </c>
    </row>
    <row r="218" spans="1:6">
      <c r="A218" s="52">
        <v>49</v>
      </c>
      <c r="B218" s="52"/>
      <c r="C218" s="52" t="s">
        <v>148</v>
      </c>
      <c r="D218" s="53">
        <v>1</v>
      </c>
      <c r="E218" s="56">
        <v>30000</v>
      </c>
      <c r="F218" s="59">
        <f t="shared" si="6"/>
        <v>30000</v>
      </c>
    </row>
    <row r="219" spans="1:6">
      <c r="A219" s="52">
        <v>50</v>
      </c>
      <c r="B219" s="52"/>
      <c r="C219" s="52" t="s">
        <v>134</v>
      </c>
      <c r="D219" s="53">
        <v>1</v>
      </c>
      <c r="E219" s="56">
        <v>4800</v>
      </c>
      <c r="F219" s="59">
        <f t="shared" si="6"/>
        <v>4800</v>
      </c>
    </row>
    <row r="220" spans="1:6">
      <c r="A220" s="52">
        <v>51</v>
      </c>
      <c r="B220" s="52"/>
      <c r="C220" s="52" t="s">
        <v>134</v>
      </c>
      <c r="D220" s="53">
        <v>1</v>
      </c>
      <c r="E220" s="56">
        <v>4900</v>
      </c>
      <c r="F220" s="59">
        <f t="shared" si="6"/>
        <v>4900</v>
      </c>
    </row>
    <row r="221" spans="1:6">
      <c r="A221" s="52">
        <v>52</v>
      </c>
      <c r="B221" s="52"/>
      <c r="C221" s="52" t="s">
        <v>134</v>
      </c>
      <c r="D221" s="53">
        <v>1</v>
      </c>
      <c r="E221" s="56">
        <v>4900</v>
      </c>
      <c r="F221" s="59">
        <f t="shared" si="6"/>
        <v>4900</v>
      </c>
    </row>
    <row r="222" spans="1:6">
      <c r="A222" s="52">
        <v>53</v>
      </c>
      <c r="B222" s="52"/>
      <c r="C222" s="52" t="s">
        <v>149</v>
      </c>
      <c r="D222" s="53">
        <v>1</v>
      </c>
      <c r="E222" s="56">
        <v>7750</v>
      </c>
      <c r="F222" s="59">
        <f t="shared" ref="F222:F224" si="7">D222*E222</f>
        <v>7750</v>
      </c>
    </row>
    <row r="223" spans="1:6">
      <c r="A223" s="52">
        <v>54</v>
      </c>
      <c r="B223" s="52"/>
      <c r="C223" s="52" t="s">
        <v>149</v>
      </c>
      <c r="D223" s="53">
        <v>1</v>
      </c>
      <c r="E223" s="56">
        <v>7750</v>
      </c>
      <c r="F223" s="59">
        <f t="shared" si="7"/>
        <v>7750</v>
      </c>
    </row>
    <row r="224" spans="1:6">
      <c r="A224" s="52">
        <v>55</v>
      </c>
      <c r="B224" s="52"/>
      <c r="C224" s="52" t="s">
        <v>149</v>
      </c>
      <c r="D224" s="53">
        <v>1</v>
      </c>
      <c r="E224" s="56">
        <v>7750</v>
      </c>
      <c r="F224" s="59">
        <f t="shared" si="7"/>
        <v>7750</v>
      </c>
    </row>
    <row r="225" spans="1:7">
      <c r="A225" s="52">
        <v>56</v>
      </c>
      <c r="B225" s="52"/>
      <c r="C225" s="52" t="s">
        <v>328</v>
      </c>
      <c r="D225" s="53">
        <v>1</v>
      </c>
      <c r="E225" s="56">
        <v>3100</v>
      </c>
      <c r="F225" s="59">
        <f t="shared" si="6"/>
        <v>3100</v>
      </c>
    </row>
    <row r="226" spans="1:7">
      <c r="A226" s="52">
        <v>57</v>
      </c>
      <c r="B226" s="52"/>
      <c r="C226" s="52" t="s">
        <v>329</v>
      </c>
      <c r="D226" s="53">
        <v>1</v>
      </c>
      <c r="E226" s="56">
        <v>3890</v>
      </c>
      <c r="F226" s="59">
        <f t="shared" si="6"/>
        <v>3890</v>
      </c>
    </row>
    <row r="227" spans="1:7">
      <c r="A227" s="52">
        <v>57</v>
      </c>
      <c r="B227" s="52"/>
      <c r="C227" s="52" t="s">
        <v>134</v>
      </c>
      <c r="D227" s="53">
        <v>1</v>
      </c>
      <c r="E227" s="56">
        <v>5290</v>
      </c>
      <c r="F227" s="59">
        <f t="shared" ref="F227" si="8">D227*E227</f>
        <v>5290</v>
      </c>
    </row>
    <row r="228" spans="1:7">
      <c r="A228" s="52">
        <v>58</v>
      </c>
      <c r="B228" s="52"/>
      <c r="C228" s="52" t="s">
        <v>134</v>
      </c>
      <c r="D228" s="53">
        <v>1</v>
      </c>
      <c r="E228" s="56">
        <v>12000</v>
      </c>
      <c r="F228" s="59">
        <f t="shared" si="6"/>
        <v>12000</v>
      </c>
      <c r="G228" s="62">
        <f>SUM(F203:F228)</f>
        <v>153230</v>
      </c>
    </row>
    <row r="229" spans="1:7">
      <c r="A229" s="162" t="s">
        <v>180</v>
      </c>
      <c r="B229" s="163"/>
      <c r="C229" s="163"/>
      <c r="D229" s="163"/>
      <c r="E229" s="164"/>
      <c r="F229" s="61">
        <f>SUM(F170:F228)</f>
        <v>271310</v>
      </c>
    </row>
    <row r="231" spans="1:7">
      <c r="B231" s="165" t="s">
        <v>132</v>
      </c>
      <c r="C231" s="165"/>
      <c r="D231" s="165"/>
      <c r="E231" s="165"/>
      <c r="F231" s="165"/>
    </row>
    <row r="232" spans="1:7">
      <c r="A232" s="51" t="s">
        <v>105</v>
      </c>
      <c r="B232" s="51" t="s">
        <v>49</v>
      </c>
      <c r="C232" s="51" t="s">
        <v>99</v>
      </c>
      <c r="D232" s="51" t="s">
        <v>100</v>
      </c>
      <c r="E232" s="55" t="s">
        <v>101</v>
      </c>
      <c r="F232" s="58" t="s">
        <v>8</v>
      </c>
    </row>
    <row r="233" spans="1:7">
      <c r="A233" s="52">
        <v>1</v>
      </c>
      <c r="B233" s="52" t="s">
        <v>150</v>
      </c>
      <c r="C233" s="52" t="s">
        <v>151</v>
      </c>
      <c r="D233" s="53">
        <v>1</v>
      </c>
      <c r="E233" s="56">
        <v>1000</v>
      </c>
      <c r="F233" s="59">
        <f>D233*E233</f>
        <v>1000</v>
      </c>
    </row>
    <row r="234" spans="1:7">
      <c r="A234" s="52">
        <v>2</v>
      </c>
      <c r="B234" s="52"/>
      <c r="C234" s="52" t="s">
        <v>151</v>
      </c>
      <c r="D234" s="53">
        <v>1</v>
      </c>
      <c r="E234" s="56">
        <v>1000</v>
      </c>
      <c r="F234" s="59">
        <f t="shared" ref="F234:F254" si="9">D234*E234</f>
        <v>1000</v>
      </c>
    </row>
    <row r="235" spans="1:7">
      <c r="A235" s="52">
        <v>3</v>
      </c>
      <c r="B235" s="52"/>
      <c r="C235" s="52" t="s">
        <v>151</v>
      </c>
      <c r="D235" s="53">
        <v>1</v>
      </c>
      <c r="E235" s="56">
        <v>1000</v>
      </c>
      <c r="F235" s="59">
        <f t="shared" si="9"/>
        <v>1000</v>
      </c>
    </row>
    <row r="236" spans="1:7">
      <c r="A236" s="52">
        <v>4</v>
      </c>
      <c r="B236" s="52"/>
      <c r="C236" s="52" t="s">
        <v>151</v>
      </c>
      <c r="D236" s="53">
        <v>1</v>
      </c>
      <c r="E236" s="56">
        <v>1000</v>
      </c>
      <c r="F236" s="59">
        <f t="shared" si="9"/>
        <v>1000</v>
      </c>
    </row>
    <row r="237" spans="1:7">
      <c r="A237" s="52">
        <v>5</v>
      </c>
      <c r="B237" s="52"/>
      <c r="C237" s="52" t="s">
        <v>152</v>
      </c>
      <c r="D237" s="53">
        <v>1</v>
      </c>
      <c r="E237" s="56">
        <v>1100</v>
      </c>
      <c r="F237" s="59">
        <f t="shared" si="9"/>
        <v>1100</v>
      </c>
    </row>
    <row r="238" spans="1:7">
      <c r="A238" s="52">
        <v>6</v>
      </c>
      <c r="B238" s="52"/>
      <c r="C238" s="52" t="s">
        <v>152</v>
      </c>
      <c r="D238" s="53">
        <v>1</v>
      </c>
      <c r="E238" s="56">
        <v>1100</v>
      </c>
      <c r="F238" s="59">
        <f t="shared" si="9"/>
        <v>1100</v>
      </c>
    </row>
    <row r="239" spans="1:7">
      <c r="A239" s="52">
        <v>7</v>
      </c>
      <c r="B239" s="52"/>
      <c r="C239" s="52" t="s">
        <v>152</v>
      </c>
      <c r="D239" s="53">
        <v>1</v>
      </c>
      <c r="E239" s="56">
        <v>1100</v>
      </c>
      <c r="F239" s="59">
        <f t="shared" si="9"/>
        <v>1100</v>
      </c>
    </row>
    <row r="240" spans="1:7">
      <c r="A240" s="52">
        <v>8</v>
      </c>
      <c r="B240" s="52"/>
      <c r="C240" s="52" t="s">
        <v>152</v>
      </c>
      <c r="D240" s="53">
        <v>1</v>
      </c>
      <c r="E240" s="56">
        <v>1100</v>
      </c>
      <c r="F240" s="59">
        <f t="shared" si="9"/>
        <v>1100</v>
      </c>
    </row>
    <row r="241" spans="1:7">
      <c r="A241" s="52">
        <v>9</v>
      </c>
      <c r="B241" s="52"/>
      <c r="C241" s="52" t="s">
        <v>152</v>
      </c>
      <c r="D241" s="53">
        <v>1</v>
      </c>
      <c r="E241" s="56">
        <v>1100</v>
      </c>
      <c r="F241" s="59">
        <f t="shared" si="9"/>
        <v>1100</v>
      </c>
    </row>
    <row r="242" spans="1:7">
      <c r="A242" s="52">
        <v>10</v>
      </c>
      <c r="B242" s="52"/>
      <c r="C242" s="52" t="s">
        <v>152</v>
      </c>
      <c r="D242" s="53">
        <v>1</v>
      </c>
      <c r="E242" s="56">
        <v>1100</v>
      </c>
      <c r="F242" s="59">
        <f t="shared" si="9"/>
        <v>1100</v>
      </c>
    </row>
    <row r="243" spans="1:7">
      <c r="A243" s="52">
        <v>11</v>
      </c>
      <c r="B243" s="52"/>
      <c r="C243" s="52" t="s">
        <v>152</v>
      </c>
      <c r="D243" s="53">
        <v>1</v>
      </c>
      <c r="E243" s="56">
        <v>1100</v>
      </c>
      <c r="F243" s="59">
        <f t="shared" si="9"/>
        <v>1100</v>
      </c>
    </row>
    <row r="244" spans="1:7">
      <c r="A244" s="52">
        <v>12</v>
      </c>
      <c r="B244" s="52"/>
      <c r="C244" s="52" t="s">
        <v>153</v>
      </c>
      <c r="D244" s="53">
        <v>1</v>
      </c>
      <c r="E244" s="56">
        <v>2500</v>
      </c>
      <c r="F244" s="59">
        <f t="shared" si="9"/>
        <v>2500</v>
      </c>
    </row>
    <row r="245" spans="1:7">
      <c r="A245" s="52">
        <v>13</v>
      </c>
      <c r="B245" s="52"/>
      <c r="C245" s="52" t="s">
        <v>153</v>
      </c>
      <c r="D245" s="53">
        <v>1</v>
      </c>
      <c r="E245" s="56">
        <v>2500</v>
      </c>
      <c r="F245" s="59">
        <f t="shared" si="9"/>
        <v>2500</v>
      </c>
    </row>
    <row r="246" spans="1:7">
      <c r="A246" s="52">
        <v>14</v>
      </c>
      <c r="B246" s="52"/>
      <c r="C246" s="52" t="s">
        <v>153</v>
      </c>
      <c r="D246" s="53">
        <v>1</v>
      </c>
      <c r="E246" s="56">
        <v>2500</v>
      </c>
      <c r="F246" s="59">
        <f t="shared" si="9"/>
        <v>2500</v>
      </c>
      <c r="G246" s="62">
        <f>SUM(F233:F246)</f>
        <v>19200</v>
      </c>
    </row>
    <row r="247" spans="1:7">
      <c r="A247" s="52">
        <v>15</v>
      </c>
      <c r="B247" s="52"/>
      <c r="C247" s="52" t="s">
        <v>151</v>
      </c>
      <c r="D247" s="53">
        <v>1</v>
      </c>
      <c r="E247" s="56">
        <v>1365</v>
      </c>
      <c r="F247" s="59">
        <f t="shared" si="9"/>
        <v>1365</v>
      </c>
    </row>
    <row r="248" spans="1:7">
      <c r="A248" s="52">
        <v>16</v>
      </c>
      <c r="B248" s="52"/>
      <c r="C248" s="52" t="s">
        <v>151</v>
      </c>
      <c r="D248" s="53">
        <v>1</v>
      </c>
      <c r="E248" s="56">
        <v>1365</v>
      </c>
      <c r="F248" s="59">
        <f t="shared" si="9"/>
        <v>1365</v>
      </c>
    </row>
    <row r="249" spans="1:7">
      <c r="A249" s="52">
        <v>17</v>
      </c>
      <c r="B249" s="52"/>
      <c r="C249" s="52" t="s">
        <v>151</v>
      </c>
      <c r="D249" s="53">
        <v>1</v>
      </c>
      <c r="E249" s="56">
        <v>1250</v>
      </c>
      <c r="F249" s="59">
        <f t="shared" ref="F249:F252" si="10">D249*E249</f>
        <v>1250</v>
      </c>
    </row>
    <row r="250" spans="1:7">
      <c r="A250" s="52">
        <v>18</v>
      </c>
      <c r="B250" s="52"/>
      <c r="C250" s="52" t="s">
        <v>151</v>
      </c>
      <c r="D250" s="53">
        <v>1</v>
      </c>
      <c r="E250" s="56">
        <v>1250</v>
      </c>
      <c r="F250" s="59">
        <f t="shared" si="10"/>
        <v>1250</v>
      </c>
    </row>
    <row r="251" spans="1:7">
      <c r="A251" s="52">
        <v>19</v>
      </c>
      <c r="B251" s="52"/>
      <c r="C251" s="52" t="s">
        <v>330</v>
      </c>
      <c r="D251" s="53">
        <v>4</v>
      </c>
      <c r="E251" s="56">
        <v>1200</v>
      </c>
      <c r="F251" s="59">
        <f t="shared" si="10"/>
        <v>4800</v>
      </c>
    </row>
    <row r="252" spans="1:7">
      <c r="A252" s="52">
        <v>20</v>
      </c>
      <c r="B252" s="52"/>
      <c r="C252" s="52" t="s">
        <v>331</v>
      </c>
      <c r="D252" s="53">
        <v>11</v>
      </c>
      <c r="E252" s="56">
        <v>1440</v>
      </c>
      <c r="F252" s="59">
        <f t="shared" si="10"/>
        <v>15840</v>
      </c>
    </row>
    <row r="253" spans="1:7">
      <c r="A253" s="52">
        <v>21</v>
      </c>
      <c r="B253" s="52"/>
      <c r="C253" s="52" t="s">
        <v>430</v>
      </c>
      <c r="D253" s="53">
        <v>2</v>
      </c>
      <c r="E253" s="56">
        <v>1550</v>
      </c>
      <c r="F253" s="59">
        <f t="shared" si="9"/>
        <v>3100</v>
      </c>
    </row>
    <row r="254" spans="1:7">
      <c r="A254" s="52">
        <v>22</v>
      </c>
      <c r="B254" s="52"/>
      <c r="C254" s="52"/>
      <c r="D254" s="53"/>
      <c r="E254" s="56"/>
      <c r="F254" s="59">
        <f t="shared" si="9"/>
        <v>0</v>
      </c>
    </row>
    <row r="255" spans="1:7">
      <c r="A255" s="162" t="s">
        <v>181</v>
      </c>
      <c r="B255" s="163"/>
      <c r="C255" s="163"/>
      <c r="D255" s="163"/>
      <c r="E255" s="164"/>
      <c r="F255" s="61">
        <f>SUM(F233:F254)</f>
        <v>48170</v>
      </c>
    </row>
    <row r="257" spans="1:7">
      <c r="B257" s="165" t="s">
        <v>132</v>
      </c>
      <c r="C257" s="165"/>
      <c r="D257" s="165"/>
      <c r="E257" s="165"/>
      <c r="F257" s="165"/>
    </row>
    <row r="258" spans="1:7">
      <c r="A258" s="51" t="s">
        <v>105</v>
      </c>
      <c r="B258" s="51" t="s">
        <v>49</v>
      </c>
      <c r="C258" s="51" t="s">
        <v>99</v>
      </c>
      <c r="D258" s="51" t="s">
        <v>100</v>
      </c>
      <c r="E258" s="55" t="s">
        <v>101</v>
      </c>
      <c r="F258" s="58" t="s">
        <v>8</v>
      </c>
    </row>
    <row r="259" spans="1:7">
      <c r="A259" s="52">
        <v>1</v>
      </c>
      <c r="B259" s="52" t="s">
        <v>154</v>
      </c>
      <c r="C259" s="52" t="s">
        <v>154</v>
      </c>
      <c r="D259" s="53">
        <v>1</v>
      </c>
      <c r="E259" s="56">
        <v>10000</v>
      </c>
      <c r="F259" s="59">
        <f>D259*E259</f>
        <v>10000</v>
      </c>
    </row>
    <row r="260" spans="1:7">
      <c r="A260" s="52"/>
      <c r="B260" s="52"/>
      <c r="C260" s="52"/>
      <c r="D260" s="53"/>
      <c r="E260" s="56"/>
      <c r="F260" s="59">
        <f t="shared" ref="F260:F274" si="11">D260*E260</f>
        <v>0</v>
      </c>
    </row>
    <row r="261" spans="1:7">
      <c r="A261" s="52">
        <v>1</v>
      </c>
      <c r="B261" s="52" t="s">
        <v>155</v>
      </c>
      <c r="C261" s="52" t="s">
        <v>155</v>
      </c>
      <c r="D261" s="53">
        <v>1</v>
      </c>
      <c r="E261" s="56">
        <v>88500</v>
      </c>
      <c r="F261" s="59">
        <f t="shared" si="11"/>
        <v>88500</v>
      </c>
    </row>
    <row r="262" spans="1:7">
      <c r="A262" s="52"/>
      <c r="B262" s="52"/>
      <c r="C262" s="52" t="s">
        <v>419</v>
      </c>
      <c r="D262" s="53">
        <v>1</v>
      </c>
      <c r="E262" s="56">
        <v>65000</v>
      </c>
      <c r="F262" s="59">
        <f t="shared" si="11"/>
        <v>65000</v>
      </c>
      <c r="G262" s="62">
        <f>F261+F262</f>
        <v>153500</v>
      </c>
    </row>
    <row r="263" spans="1:7">
      <c r="A263" s="52">
        <v>1</v>
      </c>
      <c r="B263" s="52" t="s">
        <v>420</v>
      </c>
      <c r="C263" s="52" t="s">
        <v>421</v>
      </c>
      <c r="D263" s="53">
        <v>1</v>
      </c>
      <c r="E263" s="56">
        <v>15000</v>
      </c>
      <c r="F263" s="59">
        <f t="shared" si="11"/>
        <v>15000</v>
      </c>
    </row>
    <row r="264" spans="1:7">
      <c r="A264" s="52"/>
      <c r="B264" s="52"/>
      <c r="C264" s="52"/>
      <c r="D264" s="53"/>
      <c r="E264" s="56"/>
      <c r="F264" s="59"/>
    </row>
    <row r="265" spans="1:7">
      <c r="A265" s="52">
        <v>1</v>
      </c>
      <c r="B265" s="52" t="s">
        <v>422</v>
      </c>
      <c r="C265" s="52" t="s">
        <v>423</v>
      </c>
      <c r="D265" s="53">
        <v>1</v>
      </c>
      <c r="E265" s="56">
        <v>69000</v>
      </c>
      <c r="F265" s="59">
        <f t="shared" si="11"/>
        <v>69000</v>
      </c>
    </row>
    <row r="266" spans="1:7">
      <c r="A266" s="52">
        <v>1</v>
      </c>
      <c r="B266" s="52" t="s">
        <v>156</v>
      </c>
      <c r="C266" s="52" t="s">
        <v>156</v>
      </c>
      <c r="D266" s="53">
        <v>1</v>
      </c>
      <c r="E266" s="56">
        <v>7000</v>
      </c>
      <c r="F266" s="59">
        <f t="shared" si="11"/>
        <v>7000</v>
      </c>
    </row>
    <row r="267" spans="1:7">
      <c r="A267" s="52"/>
      <c r="B267" s="52"/>
      <c r="C267" s="52" t="s">
        <v>156</v>
      </c>
      <c r="D267" s="53">
        <v>1</v>
      </c>
      <c r="E267" s="56">
        <v>10000</v>
      </c>
      <c r="F267" s="59">
        <f t="shared" si="11"/>
        <v>10000</v>
      </c>
    </row>
    <row r="268" spans="1:7">
      <c r="A268" s="162" t="s">
        <v>157</v>
      </c>
      <c r="B268" s="163"/>
      <c r="C268" s="163"/>
      <c r="D268" s="163"/>
      <c r="E268" s="164"/>
      <c r="F268" s="61">
        <f>SUM(F266:F267)</f>
        <v>17000</v>
      </c>
    </row>
    <row r="269" spans="1:7">
      <c r="A269" s="52">
        <v>1</v>
      </c>
      <c r="B269" s="52" t="s">
        <v>158</v>
      </c>
      <c r="C269" s="52" t="s">
        <v>335</v>
      </c>
      <c r="D269" s="53">
        <v>1</v>
      </c>
      <c r="E269" s="56">
        <v>2800</v>
      </c>
      <c r="F269" s="59">
        <f t="shared" si="11"/>
        <v>2800</v>
      </c>
    </row>
    <row r="270" spans="1:7">
      <c r="A270" s="52"/>
      <c r="B270" s="52"/>
      <c r="C270" s="52" t="s">
        <v>334</v>
      </c>
      <c r="D270" s="53">
        <v>1</v>
      </c>
      <c r="E270" s="56">
        <v>2200</v>
      </c>
      <c r="F270" s="59">
        <f t="shared" si="11"/>
        <v>2200</v>
      </c>
    </row>
    <row r="271" spans="1:7">
      <c r="A271" s="52">
        <v>1</v>
      </c>
      <c r="B271" s="52" t="s">
        <v>159</v>
      </c>
      <c r="C271" s="52" t="s">
        <v>160</v>
      </c>
      <c r="D271" s="53">
        <v>4</v>
      </c>
      <c r="E271" s="56">
        <v>21825</v>
      </c>
      <c r="F271" s="59">
        <v>0</v>
      </c>
    </row>
    <row r="272" spans="1:7">
      <c r="A272" s="52">
        <v>2</v>
      </c>
      <c r="B272" s="52" t="s">
        <v>333</v>
      </c>
      <c r="C272" s="52" t="s">
        <v>160</v>
      </c>
      <c r="D272" s="53">
        <v>8</v>
      </c>
      <c r="E272" s="56">
        <v>30000</v>
      </c>
      <c r="F272" s="59">
        <v>0</v>
      </c>
    </row>
    <row r="273" spans="1:6">
      <c r="A273" s="52">
        <v>3</v>
      </c>
      <c r="B273" s="52"/>
      <c r="C273" s="52" t="s">
        <v>160</v>
      </c>
      <c r="D273" s="53">
        <v>4</v>
      </c>
      <c r="E273" s="56">
        <v>23650</v>
      </c>
      <c r="F273" s="59">
        <v>0</v>
      </c>
    </row>
    <row r="274" spans="1:6">
      <c r="A274" s="52">
        <v>3</v>
      </c>
      <c r="B274" s="52"/>
      <c r="C274" s="52" t="s">
        <v>332</v>
      </c>
      <c r="D274" s="53">
        <v>1</v>
      </c>
      <c r="E274" s="56">
        <v>23000</v>
      </c>
      <c r="F274" s="59">
        <f t="shared" si="11"/>
        <v>23000</v>
      </c>
    </row>
    <row r="275" spans="1:6">
      <c r="A275" s="162" t="s">
        <v>161</v>
      </c>
      <c r="B275" s="163"/>
      <c r="C275" s="163"/>
      <c r="D275" s="163"/>
      <c r="E275" s="164"/>
      <c r="F275" s="61">
        <f>SUM(F271:F274)</f>
        <v>23000</v>
      </c>
    </row>
    <row r="277" spans="1:6">
      <c r="B277" s="165" t="s">
        <v>132</v>
      </c>
      <c r="C277" s="165"/>
      <c r="D277" s="165"/>
      <c r="E277" s="165"/>
      <c r="F277" s="165"/>
    </row>
    <row r="278" spans="1:6">
      <c r="A278" s="51" t="s">
        <v>105</v>
      </c>
      <c r="B278" s="51" t="s">
        <v>49</v>
      </c>
      <c r="C278" s="51" t="s">
        <v>99</v>
      </c>
      <c r="D278" s="51" t="s">
        <v>100</v>
      </c>
      <c r="E278" s="55" t="s">
        <v>101</v>
      </c>
      <c r="F278" s="58" t="s">
        <v>8</v>
      </c>
    </row>
    <row r="279" spans="1:6">
      <c r="A279" s="52">
        <v>1</v>
      </c>
      <c r="B279" s="52" t="s">
        <v>162</v>
      </c>
      <c r="C279" s="52" t="s">
        <v>162</v>
      </c>
      <c r="D279" s="53">
        <v>2</v>
      </c>
      <c r="E279" s="56">
        <v>27400</v>
      </c>
      <c r="F279" s="59">
        <f>D279*E279</f>
        <v>54800</v>
      </c>
    </row>
    <row r="280" spans="1:6">
      <c r="A280" s="52"/>
      <c r="B280" s="52"/>
      <c r="C280" s="52"/>
      <c r="D280" s="53"/>
      <c r="E280" s="56"/>
      <c r="F280" s="59"/>
    </row>
    <row r="281" spans="1:6">
      <c r="A281" s="52">
        <v>1</v>
      </c>
      <c r="B281" s="52" t="s">
        <v>163</v>
      </c>
      <c r="C281" s="52" t="s">
        <v>163</v>
      </c>
      <c r="D281" s="53">
        <v>2</v>
      </c>
      <c r="E281" s="56">
        <v>5000</v>
      </c>
      <c r="F281" s="59">
        <f t="shared" ref="F281:F284" si="12">D281*E281</f>
        <v>10000</v>
      </c>
    </row>
    <row r="282" spans="1:6">
      <c r="A282" s="52"/>
      <c r="B282" s="52"/>
      <c r="C282" s="52"/>
      <c r="D282" s="53"/>
      <c r="E282" s="56"/>
      <c r="F282" s="59">
        <f t="shared" si="12"/>
        <v>0</v>
      </c>
    </row>
    <row r="283" spans="1:6">
      <c r="A283" s="52">
        <v>1</v>
      </c>
      <c r="B283" s="52" t="s">
        <v>164</v>
      </c>
      <c r="C283" s="52" t="s">
        <v>164</v>
      </c>
      <c r="D283" s="53">
        <v>1</v>
      </c>
      <c r="E283" s="56">
        <v>28000</v>
      </c>
      <c r="F283" s="59">
        <f t="shared" si="12"/>
        <v>28000</v>
      </c>
    </row>
    <row r="284" spans="1:6">
      <c r="A284" s="52"/>
      <c r="B284" s="52"/>
      <c r="C284" s="52"/>
      <c r="D284" s="53"/>
      <c r="E284" s="56"/>
      <c r="F284" s="59">
        <f t="shared" si="12"/>
        <v>0</v>
      </c>
    </row>
    <row r="285" spans="1:6">
      <c r="A285" s="52">
        <v>1</v>
      </c>
      <c r="B285" s="52" t="s">
        <v>165</v>
      </c>
      <c r="C285" s="52" t="s">
        <v>165</v>
      </c>
      <c r="D285" s="53">
        <v>1</v>
      </c>
      <c r="E285" s="56">
        <v>98000</v>
      </c>
      <c r="F285" s="59">
        <f t="shared" ref="F285:F292" si="13">D285*E285</f>
        <v>98000</v>
      </c>
    </row>
    <row r="286" spans="1:6">
      <c r="A286" s="52"/>
      <c r="B286" s="52"/>
      <c r="C286" s="52"/>
      <c r="D286" s="53"/>
      <c r="E286" s="56"/>
      <c r="F286" s="59">
        <f t="shared" si="13"/>
        <v>0</v>
      </c>
    </row>
    <row r="287" spans="1:6">
      <c r="A287" s="52">
        <v>1</v>
      </c>
      <c r="B287" s="52" t="s">
        <v>166</v>
      </c>
      <c r="C287" s="52" t="s">
        <v>166</v>
      </c>
      <c r="D287" s="53">
        <v>1</v>
      </c>
      <c r="E287" s="56">
        <v>6500</v>
      </c>
      <c r="F287" s="59">
        <f t="shared" si="13"/>
        <v>6500</v>
      </c>
    </row>
    <row r="288" spans="1:6">
      <c r="A288" s="52">
        <v>1</v>
      </c>
      <c r="B288" s="52" t="s">
        <v>167</v>
      </c>
      <c r="C288" s="52" t="s">
        <v>167</v>
      </c>
      <c r="D288" s="53">
        <v>1</v>
      </c>
      <c r="E288" s="56">
        <v>4500</v>
      </c>
      <c r="F288" s="59">
        <f t="shared" ref="F288:F291" si="14">D288*E288</f>
        <v>4500</v>
      </c>
    </row>
    <row r="289" spans="1:7">
      <c r="A289" s="52">
        <v>1</v>
      </c>
      <c r="B289" s="52" t="s">
        <v>336</v>
      </c>
      <c r="C289" s="52" t="s">
        <v>340</v>
      </c>
      <c r="D289" s="53">
        <v>4</v>
      </c>
      <c r="E289" s="56">
        <v>1300</v>
      </c>
      <c r="F289" s="59">
        <f t="shared" si="14"/>
        <v>5200</v>
      </c>
    </row>
    <row r="290" spans="1:7">
      <c r="A290" s="52"/>
      <c r="B290" s="52"/>
      <c r="C290" s="52" t="s">
        <v>337</v>
      </c>
      <c r="D290" s="53">
        <v>1</v>
      </c>
      <c r="E290" s="56">
        <v>1300</v>
      </c>
      <c r="F290" s="59">
        <f t="shared" ref="F290" si="15">D290*E290</f>
        <v>1300</v>
      </c>
    </row>
    <row r="291" spans="1:7">
      <c r="A291" s="52"/>
      <c r="B291" s="52"/>
      <c r="C291" s="52" t="s">
        <v>338</v>
      </c>
      <c r="D291" s="53">
        <v>4</v>
      </c>
      <c r="E291" s="56">
        <v>1890</v>
      </c>
      <c r="F291" s="59">
        <f t="shared" si="14"/>
        <v>7560</v>
      </c>
    </row>
    <row r="292" spans="1:7">
      <c r="A292" s="52"/>
      <c r="B292" s="52"/>
      <c r="C292" s="52" t="s">
        <v>339</v>
      </c>
      <c r="D292" s="53">
        <v>5</v>
      </c>
      <c r="E292" s="56">
        <v>600</v>
      </c>
      <c r="F292" s="59">
        <f t="shared" si="13"/>
        <v>3000</v>
      </c>
      <c r="G292" s="62">
        <f>SUM(F289:F292)</f>
        <v>17060</v>
      </c>
    </row>
    <row r="294" spans="1:7">
      <c r="A294" s="169" t="s">
        <v>178</v>
      </c>
      <c r="B294" s="169"/>
      <c r="C294" s="169"/>
      <c r="D294" s="169"/>
      <c r="E294" s="169"/>
      <c r="F294" s="60">
        <f>F98+F165+F229+F255+F259+F261+F268+F269+F270+F275+F279+F281+F283+F285+F287+F288+F289+F290+F291+F292+F262+F263+F265</f>
        <v>1305860</v>
      </c>
    </row>
    <row r="295" spans="1:7">
      <c r="B295" s="165" t="s">
        <v>168</v>
      </c>
      <c r="C295" s="165"/>
      <c r="D295" s="165"/>
      <c r="E295" s="165"/>
      <c r="F295" s="165"/>
    </row>
    <row r="296" spans="1:7">
      <c r="A296" s="51" t="s">
        <v>105</v>
      </c>
      <c r="B296" s="51" t="s">
        <v>49</v>
      </c>
      <c r="C296" s="51" t="s">
        <v>99</v>
      </c>
      <c r="D296" s="51" t="s">
        <v>100</v>
      </c>
      <c r="E296" s="55" t="s">
        <v>101</v>
      </c>
      <c r="F296" s="58" t="s">
        <v>8</v>
      </c>
    </row>
    <row r="297" spans="1:7">
      <c r="A297" s="52">
        <v>1</v>
      </c>
      <c r="B297" s="52" t="s">
        <v>169</v>
      </c>
      <c r="C297" s="52" t="s">
        <v>169</v>
      </c>
      <c r="D297" s="53">
        <v>1</v>
      </c>
      <c r="E297" s="56">
        <v>25000</v>
      </c>
      <c r="F297" s="59">
        <f>D297*E297</f>
        <v>25000</v>
      </c>
    </row>
    <row r="298" spans="1:7">
      <c r="A298" s="52"/>
      <c r="B298" s="52"/>
      <c r="C298" s="52" t="s">
        <v>169</v>
      </c>
      <c r="D298" s="53">
        <v>1</v>
      </c>
      <c r="E298" s="56">
        <v>25500</v>
      </c>
      <c r="F298" s="59">
        <f t="shared" ref="F298:F344" si="16">D298*E298</f>
        <v>25500</v>
      </c>
    </row>
    <row r="299" spans="1:7">
      <c r="A299" s="52"/>
      <c r="B299" s="52"/>
      <c r="C299" s="52" t="s">
        <v>169</v>
      </c>
      <c r="D299" s="53">
        <v>1</v>
      </c>
      <c r="E299" s="56">
        <v>25500</v>
      </c>
      <c r="F299" s="59">
        <f t="shared" si="16"/>
        <v>25500</v>
      </c>
    </row>
    <row r="300" spans="1:7">
      <c r="A300" s="52"/>
      <c r="B300" s="52"/>
      <c r="C300" s="52" t="s">
        <v>169</v>
      </c>
      <c r="D300" s="53">
        <v>1</v>
      </c>
      <c r="E300" s="56">
        <v>25500</v>
      </c>
      <c r="F300" s="59">
        <f t="shared" si="16"/>
        <v>25500</v>
      </c>
    </row>
    <row r="301" spans="1:7">
      <c r="A301" s="52"/>
      <c r="B301" s="52"/>
      <c r="C301" s="52" t="s">
        <v>169</v>
      </c>
      <c r="D301" s="53">
        <v>1</v>
      </c>
      <c r="E301" s="56">
        <v>25000</v>
      </c>
      <c r="F301" s="59">
        <f t="shared" si="16"/>
        <v>25000</v>
      </c>
    </row>
    <row r="302" spans="1:7">
      <c r="A302" s="52"/>
      <c r="B302" s="52"/>
      <c r="C302" s="52" t="s">
        <v>169</v>
      </c>
      <c r="D302" s="53">
        <v>1</v>
      </c>
      <c r="E302" s="56">
        <v>23000</v>
      </c>
      <c r="F302" s="59">
        <f t="shared" si="16"/>
        <v>23000</v>
      </c>
    </row>
    <row r="303" spans="1:7">
      <c r="A303" s="52"/>
      <c r="B303" s="52"/>
      <c r="C303" s="52" t="s">
        <v>169</v>
      </c>
      <c r="D303" s="53">
        <v>1</v>
      </c>
      <c r="E303" s="56">
        <v>23000</v>
      </c>
      <c r="F303" s="59">
        <f t="shared" si="16"/>
        <v>23000</v>
      </c>
    </row>
    <row r="304" spans="1:7">
      <c r="A304" s="52"/>
      <c r="B304" s="52"/>
      <c r="C304" s="52" t="s">
        <v>169</v>
      </c>
      <c r="D304" s="53">
        <v>1</v>
      </c>
      <c r="E304" s="56">
        <v>26000</v>
      </c>
      <c r="F304" s="59">
        <f t="shared" si="16"/>
        <v>26000</v>
      </c>
    </row>
    <row r="305" spans="1:6">
      <c r="A305" s="52"/>
      <c r="B305" s="52"/>
      <c r="C305" s="52" t="s">
        <v>169</v>
      </c>
      <c r="D305" s="53">
        <v>1</v>
      </c>
      <c r="E305" s="56">
        <v>26000</v>
      </c>
      <c r="F305" s="59">
        <f t="shared" si="16"/>
        <v>26000</v>
      </c>
    </row>
    <row r="306" spans="1:6">
      <c r="A306" s="52"/>
      <c r="B306" s="52"/>
      <c r="C306" s="52" t="s">
        <v>169</v>
      </c>
      <c r="D306" s="53">
        <v>1</v>
      </c>
      <c r="E306" s="56">
        <v>26000</v>
      </c>
      <c r="F306" s="59">
        <f t="shared" si="16"/>
        <v>26000</v>
      </c>
    </row>
    <row r="307" spans="1:6">
      <c r="A307" s="52"/>
      <c r="B307" s="52"/>
      <c r="C307" s="52" t="s">
        <v>169</v>
      </c>
      <c r="D307" s="53">
        <v>1</v>
      </c>
      <c r="E307" s="56">
        <v>26000</v>
      </c>
      <c r="F307" s="59">
        <f t="shared" si="16"/>
        <v>26000</v>
      </c>
    </row>
    <row r="308" spans="1:6">
      <c r="A308" s="52"/>
      <c r="B308" s="52"/>
      <c r="C308" s="52" t="s">
        <v>170</v>
      </c>
      <c r="D308" s="53">
        <v>1</v>
      </c>
      <c r="E308" s="56">
        <v>29000</v>
      </c>
      <c r="F308" s="59">
        <f t="shared" si="16"/>
        <v>29000</v>
      </c>
    </row>
    <row r="309" spans="1:6">
      <c r="A309" s="52"/>
      <c r="B309" s="52"/>
      <c r="C309" s="52" t="s">
        <v>170</v>
      </c>
      <c r="D309" s="53">
        <v>1</v>
      </c>
      <c r="E309" s="56">
        <v>29000</v>
      </c>
      <c r="F309" s="59">
        <f t="shared" si="16"/>
        <v>29000</v>
      </c>
    </row>
    <row r="310" spans="1:6">
      <c r="A310" s="52"/>
      <c r="B310" s="52"/>
      <c r="C310" s="52" t="s">
        <v>170</v>
      </c>
      <c r="D310" s="53">
        <v>1</v>
      </c>
      <c r="E310" s="56">
        <v>29152</v>
      </c>
      <c r="F310" s="59">
        <f t="shared" ref="F310:F311" si="17">D310*E310</f>
        <v>29152</v>
      </c>
    </row>
    <row r="311" spans="1:6">
      <c r="A311" s="52"/>
      <c r="B311" s="52"/>
      <c r="C311" s="52" t="s">
        <v>170</v>
      </c>
      <c r="D311" s="53">
        <v>1</v>
      </c>
      <c r="E311" s="56">
        <v>27590</v>
      </c>
      <c r="F311" s="59">
        <f t="shared" si="17"/>
        <v>27590</v>
      </c>
    </row>
    <row r="312" spans="1:6">
      <c r="A312" s="52"/>
      <c r="B312" s="52"/>
      <c r="C312" s="52"/>
      <c r="D312" s="53"/>
      <c r="E312" s="56"/>
      <c r="F312" s="59"/>
    </row>
    <row r="313" spans="1:6">
      <c r="A313" s="162" t="s">
        <v>171</v>
      </c>
      <c r="B313" s="163"/>
      <c r="C313" s="163"/>
      <c r="D313" s="163"/>
      <c r="E313" s="164"/>
      <c r="F313" s="61">
        <f>SUM(F297:F312)</f>
        <v>391242</v>
      </c>
    </row>
    <row r="314" spans="1:6">
      <c r="A314" s="52">
        <v>2</v>
      </c>
      <c r="B314" s="52" t="s">
        <v>172</v>
      </c>
      <c r="C314" s="52" t="s">
        <v>173</v>
      </c>
      <c r="D314" s="53">
        <v>1</v>
      </c>
      <c r="E314" s="56">
        <v>45000</v>
      </c>
      <c r="F314" s="59">
        <f t="shared" si="16"/>
        <v>45000</v>
      </c>
    </row>
    <row r="315" spans="1:6">
      <c r="A315" s="52"/>
      <c r="B315" s="52"/>
      <c r="C315" s="52" t="s">
        <v>173</v>
      </c>
      <c r="D315" s="53">
        <v>1</v>
      </c>
      <c r="E315" s="56">
        <v>39000</v>
      </c>
      <c r="F315" s="59">
        <f t="shared" si="16"/>
        <v>39000</v>
      </c>
    </row>
    <row r="316" spans="1:6">
      <c r="A316" s="52"/>
      <c r="B316" s="52"/>
      <c r="C316" s="52" t="s">
        <v>173</v>
      </c>
      <c r="D316" s="53">
        <v>1</v>
      </c>
      <c r="E316" s="56">
        <v>39000</v>
      </c>
      <c r="F316" s="59">
        <f t="shared" si="16"/>
        <v>39000</v>
      </c>
    </row>
    <row r="317" spans="1:6">
      <c r="A317" s="52"/>
      <c r="B317" s="52"/>
      <c r="C317" s="52" t="s">
        <v>173</v>
      </c>
      <c r="D317" s="53">
        <v>1</v>
      </c>
      <c r="E317" s="56">
        <v>27100</v>
      </c>
      <c r="F317" s="59">
        <f t="shared" si="16"/>
        <v>27100</v>
      </c>
    </row>
    <row r="318" spans="1:6">
      <c r="A318" s="52"/>
      <c r="B318" s="52"/>
      <c r="C318" s="52" t="s">
        <v>173</v>
      </c>
      <c r="D318" s="53">
        <v>1</v>
      </c>
      <c r="E318" s="56">
        <v>24564</v>
      </c>
      <c r="F318" s="59">
        <f t="shared" ref="F318:F319" si="18">D318*E318</f>
        <v>24564</v>
      </c>
    </row>
    <row r="319" spans="1:6">
      <c r="A319" s="52"/>
      <c r="B319" s="52"/>
      <c r="C319" s="52" t="s">
        <v>173</v>
      </c>
      <c r="D319" s="53">
        <v>1</v>
      </c>
      <c r="E319" s="56">
        <v>19900</v>
      </c>
      <c r="F319" s="59">
        <f t="shared" si="18"/>
        <v>19900</v>
      </c>
    </row>
    <row r="320" spans="1:6">
      <c r="A320" s="52"/>
      <c r="B320" s="52"/>
      <c r="C320" s="52"/>
      <c r="D320" s="53"/>
      <c r="E320" s="56"/>
      <c r="F320" s="59"/>
    </row>
    <row r="321" spans="1:6">
      <c r="A321" s="52"/>
      <c r="B321" s="52"/>
      <c r="C321" s="52"/>
      <c r="D321" s="53"/>
      <c r="E321" s="56"/>
      <c r="F321" s="59"/>
    </row>
    <row r="322" spans="1:6">
      <c r="A322" s="166"/>
      <c r="B322" s="167"/>
      <c r="C322" s="167"/>
      <c r="D322" s="167"/>
      <c r="E322" s="168"/>
      <c r="F322" s="61">
        <f>SUM(F314:F321)</f>
        <v>194564</v>
      </c>
    </row>
    <row r="323" spans="1:6">
      <c r="A323" s="51">
        <v>3</v>
      </c>
      <c r="B323" s="64" t="s">
        <v>182</v>
      </c>
      <c r="C323" s="64" t="s">
        <v>183</v>
      </c>
      <c r="D323" s="53">
        <v>1</v>
      </c>
      <c r="E323" s="56">
        <v>14900</v>
      </c>
      <c r="F323" s="54">
        <f t="shared" ref="F323:F332" si="19">D323*E323</f>
        <v>14900</v>
      </c>
    </row>
    <row r="324" spans="1:6">
      <c r="A324" s="51"/>
      <c r="B324" s="64"/>
      <c r="C324" s="64" t="s">
        <v>341</v>
      </c>
      <c r="D324" s="53">
        <v>1</v>
      </c>
      <c r="E324" s="56">
        <v>21660</v>
      </c>
      <c r="F324" s="54">
        <f t="shared" si="19"/>
        <v>21660</v>
      </c>
    </row>
    <row r="325" spans="1:6">
      <c r="A325" s="53"/>
      <c r="B325" s="53"/>
      <c r="C325" s="64" t="s">
        <v>184</v>
      </c>
      <c r="D325" s="53">
        <v>1</v>
      </c>
      <c r="E325" s="63">
        <v>12000</v>
      </c>
      <c r="F325" s="54">
        <f t="shared" si="19"/>
        <v>12000</v>
      </c>
    </row>
    <row r="326" spans="1:6">
      <c r="A326" s="53"/>
      <c r="B326" s="53"/>
      <c r="C326" s="64" t="s">
        <v>185</v>
      </c>
      <c r="D326" s="53">
        <v>1</v>
      </c>
      <c r="E326" s="63">
        <v>2800</v>
      </c>
      <c r="F326" s="54">
        <f t="shared" si="19"/>
        <v>2800</v>
      </c>
    </row>
    <row r="327" spans="1:6">
      <c r="A327" s="53"/>
      <c r="B327" s="53"/>
      <c r="C327" s="64" t="s">
        <v>186</v>
      </c>
      <c r="D327" s="53">
        <v>1</v>
      </c>
      <c r="E327" s="63">
        <v>5400</v>
      </c>
      <c r="F327" s="54">
        <f t="shared" si="19"/>
        <v>5400</v>
      </c>
    </row>
    <row r="328" spans="1:6">
      <c r="A328" s="53"/>
      <c r="B328" s="53"/>
      <c r="C328" s="64" t="s">
        <v>186</v>
      </c>
      <c r="D328" s="53">
        <v>1</v>
      </c>
      <c r="E328" s="63">
        <v>5400</v>
      </c>
      <c r="F328" s="54">
        <f t="shared" si="19"/>
        <v>5400</v>
      </c>
    </row>
    <row r="329" spans="1:6">
      <c r="A329" s="53"/>
      <c r="B329" s="53"/>
      <c r="C329" s="64" t="s">
        <v>187</v>
      </c>
      <c r="D329" s="53">
        <v>1</v>
      </c>
      <c r="E329" s="63">
        <v>0</v>
      </c>
      <c r="F329" s="54">
        <f t="shared" si="19"/>
        <v>0</v>
      </c>
    </row>
    <row r="330" spans="1:6">
      <c r="A330" s="53"/>
      <c r="B330" s="53"/>
      <c r="C330" s="64" t="s">
        <v>187</v>
      </c>
      <c r="D330" s="53">
        <v>1</v>
      </c>
      <c r="E330" s="63">
        <v>0</v>
      </c>
      <c r="F330" s="54">
        <f t="shared" ref="F330:F331" si="20">D330*E330</f>
        <v>0</v>
      </c>
    </row>
    <row r="331" spans="1:6">
      <c r="A331" s="53"/>
      <c r="B331" s="53"/>
      <c r="C331" s="64" t="s">
        <v>188</v>
      </c>
      <c r="D331" s="53">
        <v>1</v>
      </c>
      <c r="E331" s="63">
        <v>4200</v>
      </c>
      <c r="F331" s="54">
        <f t="shared" si="20"/>
        <v>4200</v>
      </c>
    </row>
    <row r="332" spans="1:6">
      <c r="A332" s="53"/>
      <c r="B332" s="53"/>
      <c r="C332" s="135" t="s">
        <v>418</v>
      </c>
      <c r="D332" s="53">
        <v>2</v>
      </c>
      <c r="E332" s="63">
        <v>7600</v>
      </c>
      <c r="F332" s="54">
        <f t="shared" si="19"/>
        <v>15200</v>
      </c>
    </row>
    <row r="333" spans="1:6">
      <c r="A333" s="53"/>
      <c r="B333" s="53"/>
      <c r="C333" s="135"/>
      <c r="D333" s="53"/>
      <c r="E333" s="63"/>
      <c r="F333" s="54"/>
    </row>
    <row r="334" spans="1:6">
      <c r="A334" s="53"/>
      <c r="B334" s="53"/>
      <c r="C334" s="135"/>
      <c r="D334" s="53"/>
      <c r="E334" s="63"/>
      <c r="F334" s="54"/>
    </row>
    <row r="335" spans="1:6">
      <c r="A335" s="53"/>
      <c r="B335" s="53"/>
      <c r="C335" s="64"/>
      <c r="D335" s="53"/>
      <c r="E335" s="63"/>
      <c r="F335" s="54"/>
    </row>
    <row r="336" spans="1:6">
      <c r="A336" s="162" t="s">
        <v>189</v>
      </c>
      <c r="B336" s="163"/>
      <c r="C336" s="163"/>
      <c r="D336" s="163"/>
      <c r="E336" s="164"/>
      <c r="F336" s="61">
        <f>SUM(F323:F335)</f>
        <v>81560</v>
      </c>
    </row>
    <row r="337" spans="1:6">
      <c r="A337" s="52"/>
      <c r="B337" s="52"/>
      <c r="C337" s="52"/>
      <c r="D337" s="53"/>
      <c r="E337" s="56"/>
      <c r="F337" s="59"/>
    </row>
    <row r="338" spans="1:6">
      <c r="A338" s="52">
        <v>4</v>
      </c>
      <c r="B338" s="52" t="s">
        <v>174</v>
      </c>
      <c r="C338" s="52" t="s">
        <v>174</v>
      </c>
      <c r="D338" s="53">
        <v>1</v>
      </c>
      <c r="E338" s="56">
        <v>4100</v>
      </c>
      <c r="F338" s="59">
        <f t="shared" si="16"/>
        <v>4100</v>
      </c>
    </row>
    <row r="339" spans="1:6">
      <c r="A339" s="52"/>
      <c r="B339" s="52"/>
      <c r="C339" s="52"/>
      <c r="D339" s="53"/>
      <c r="E339" s="56"/>
      <c r="F339" s="59"/>
    </row>
    <row r="340" spans="1:6">
      <c r="A340" s="52"/>
      <c r="B340" s="52"/>
      <c r="C340" s="52"/>
      <c r="D340" s="53"/>
      <c r="E340" s="56"/>
      <c r="F340" s="59"/>
    </row>
    <row r="341" spans="1:6">
      <c r="A341" s="52">
        <v>5</v>
      </c>
      <c r="B341" s="52" t="s">
        <v>175</v>
      </c>
      <c r="C341" s="52" t="s">
        <v>175</v>
      </c>
      <c r="D341" s="53">
        <v>1</v>
      </c>
      <c r="E341" s="56">
        <v>11900</v>
      </c>
      <c r="F341" s="59">
        <f t="shared" si="16"/>
        <v>11900</v>
      </c>
    </row>
    <row r="342" spans="1:6">
      <c r="A342" s="52"/>
      <c r="B342" s="52"/>
      <c r="C342" s="52" t="s">
        <v>175</v>
      </c>
      <c r="D342" s="53">
        <v>1</v>
      </c>
      <c r="E342" s="56">
        <v>11900</v>
      </c>
      <c r="F342" s="59">
        <f t="shared" si="16"/>
        <v>11900</v>
      </c>
    </row>
    <row r="343" spans="1:6">
      <c r="A343" s="52"/>
      <c r="B343" s="52"/>
      <c r="C343" s="52" t="s">
        <v>175</v>
      </c>
      <c r="D343" s="53">
        <v>1</v>
      </c>
      <c r="E343" s="56">
        <v>11900</v>
      </c>
      <c r="F343" s="59">
        <f t="shared" si="16"/>
        <v>11900</v>
      </c>
    </row>
    <row r="344" spans="1:6">
      <c r="A344" s="52"/>
      <c r="B344" s="52"/>
      <c r="C344" s="52" t="s">
        <v>175</v>
      </c>
      <c r="D344" s="53">
        <v>1</v>
      </c>
      <c r="E344" s="56">
        <v>11900</v>
      </c>
      <c r="F344" s="59">
        <f t="shared" si="16"/>
        <v>11900</v>
      </c>
    </row>
    <row r="345" spans="1:6">
      <c r="A345" s="162" t="s">
        <v>176</v>
      </c>
      <c r="B345" s="163"/>
      <c r="C345" s="163"/>
      <c r="D345" s="163"/>
      <c r="E345" s="164"/>
      <c r="F345" s="61">
        <f>SUM(F341:F344)</f>
        <v>47600</v>
      </c>
    </row>
    <row r="346" spans="1:6">
      <c r="A346" s="162" t="s">
        <v>177</v>
      </c>
      <c r="B346" s="163"/>
      <c r="C346" s="163"/>
      <c r="D346" s="163"/>
      <c r="E346" s="164"/>
      <c r="F346" s="61">
        <f>F345+F338+F322+F313+F336</f>
        <v>719066</v>
      </c>
    </row>
    <row r="348" spans="1:6">
      <c r="B348" s="165" t="s">
        <v>190</v>
      </c>
      <c r="C348" s="165"/>
      <c r="D348" s="165"/>
      <c r="E348" s="165"/>
      <c r="F348" s="165"/>
    </row>
    <row r="349" spans="1:6">
      <c r="A349" s="51" t="s">
        <v>105</v>
      </c>
      <c r="B349" s="51" t="s">
        <v>49</v>
      </c>
      <c r="C349" s="51" t="s">
        <v>99</v>
      </c>
      <c r="D349" s="51" t="s">
        <v>100</v>
      </c>
      <c r="E349" s="55" t="s">
        <v>101</v>
      </c>
      <c r="F349" s="58" t="s">
        <v>8</v>
      </c>
    </row>
    <row r="350" spans="1:6">
      <c r="A350" s="52">
        <v>1</v>
      </c>
      <c r="B350" s="52" t="s">
        <v>191</v>
      </c>
      <c r="C350" s="52" t="s">
        <v>191</v>
      </c>
      <c r="D350" s="53">
        <v>1</v>
      </c>
      <c r="E350" s="56">
        <v>8000</v>
      </c>
      <c r="F350" s="59">
        <f>D350*E350</f>
        <v>8000</v>
      </c>
    </row>
    <row r="351" spans="1:6">
      <c r="A351" s="52">
        <v>2</v>
      </c>
      <c r="B351" s="52" t="s">
        <v>192</v>
      </c>
      <c r="C351" s="52" t="s">
        <v>192</v>
      </c>
      <c r="D351" s="53">
        <v>1</v>
      </c>
      <c r="E351" s="56">
        <v>18000</v>
      </c>
      <c r="F351" s="59">
        <f t="shared" ref="F351:F371" si="21">D351*E351</f>
        <v>18000</v>
      </c>
    </row>
    <row r="352" spans="1:6">
      <c r="A352" s="52">
        <v>3</v>
      </c>
      <c r="B352" s="52" t="s">
        <v>193</v>
      </c>
      <c r="C352" s="52" t="s">
        <v>193</v>
      </c>
      <c r="D352" s="53">
        <v>13</v>
      </c>
      <c r="E352" s="56">
        <v>12000</v>
      </c>
      <c r="F352" s="59">
        <f t="shared" si="21"/>
        <v>156000</v>
      </c>
    </row>
    <row r="353" spans="1:7">
      <c r="A353" s="52"/>
      <c r="B353" s="52"/>
      <c r="C353" s="52"/>
      <c r="D353" s="53"/>
      <c r="E353" s="56"/>
      <c r="F353" s="59"/>
    </row>
    <row r="354" spans="1:7">
      <c r="A354" s="52">
        <v>4</v>
      </c>
      <c r="B354" s="52" t="s">
        <v>194</v>
      </c>
      <c r="C354" s="52" t="s">
        <v>194</v>
      </c>
      <c r="D354" s="53">
        <v>1</v>
      </c>
      <c r="E354" s="56">
        <v>3000</v>
      </c>
      <c r="F354" s="59">
        <f t="shared" si="21"/>
        <v>3000</v>
      </c>
    </row>
    <row r="355" spans="1:7">
      <c r="A355" s="52"/>
      <c r="B355" s="52"/>
      <c r="C355" s="52" t="s">
        <v>194</v>
      </c>
      <c r="D355" s="53">
        <v>1</v>
      </c>
      <c r="E355" s="56">
        <v>4500</v>
      </c>
      <c r="F355" s="59">
        <f t="shared" si="21"/>
        <v>4500</v>
      </c>
    </row>
    <row r="356" spans="1:7">
      <c r="A356" s="52"/>
      <c r="B356" s="52"/>
      <c r="C356" s="52" t="s">
        <v>194</v>
      </c>
      <c r="D356" s="53">
        <v>1</v>
      </c>
      <c r="E356" s="56">
        <v>15000</v>
      </c>
      <c r="F356" s="59">
        <f t="shared" ref="F356" si="22">D356*E356</f>
        <v>15000</v>
      </c>
    </row>
    <row r="357" spans="1:7">
      <c r="A357" s="52"/>
      <c r="B357" s="52"/>
      <c r="C357" s="52"/>
      <c r="D357" s="53"/>
      <c r="E357" s="56"/>
      <c r="F357" s="59"/>
    </row>
    <row r="358" spans="1:7">
      <c r="A358" s="52"/>
      <c r="B358" s="52"/>
      <c r="C358" s="52"/>
      <c r="D358" s="53"/>
      <c r="E358" s="56"/>
      <c r="F358" s="59"/>
    </row>
    <row r="359" spans="1:7">
      <c r="A359" s="52"/>
      <c r="B359" s="52"/>
      <c r="C359" s="52"/>
      <c r="D359" s="53"/>
      <c r="E359" s="56"/>
      <c r="F359" s="59"/>
      <c r="G359" s="62">
        <f>SUM(F354:F359)</f>
        <v>22500</v>
      </c>
    </row>
    <row r="360" spans="1:7">
      <c r="A360" s="162" t="s">
        <v>197</v>
      </c>
      <c r="B360" s="163"/>
      <c r="C360" s="163"/>
      <c r="D360" s="163"/>
      <c r="E360" s="164"/>
      <c r="F360" s="61">
        <f>SUM(F354:F359)</f>
        <v>22500</v>
      </c>
      <c r="G360" s="62"/>
    </row>
    <row r="361" spans="1:7">
      <c r="A361" s="52">
        <v>5</v>
      </c>
      <c r="B361" s="52" t="s">
        <v>195</v>
      </c>
      <c r="C361" s="52" t="s">
        <v>195</v>
      </c>
      <c r="D361" s="53">
        <v>1</v>
      </c>
      <c r="E361" s="56">
        <v>4000</v>
      </c>
      <c r="F361" s="59">
        <v>4000</v>
      </c>
    </row>
    <row r="362" spans="1:7">
      <c r="A362" s="52"/>
      <c r="B362" s="52"/>
      <c r="C362" s="52"/>
      <c r="D362" s="53"/>
      <c r="E362" s="56"/>
      <c r="F362" s="59"/>
    </row>
    <row r="363" spans="1:7">
      <c r="A363" s="52">
        <v>6</v>
      </c>
      <c r="B363" s="52" t="s">
        <v>196</v>
      </c>
      <c r="C363" s="52" t="s">
        <v>196</v>
      </c>
      <c r="D363" s="53">
        <v>1</v>
      </c>
      <c r="E363" s="56">
        <v>2500</v>
      </c>
      <c r="F363" s="59">
        <f t="shared" si="21"/>
        <v>2500</v>
      </c>
    </row>
    <row r="364" spans="1:7">
      <c r="A364" s="52"/>
      <c r="B364" s="52"/>
      <c r="C364" s="52" t="s">
        <v>196</v>
      </c>
      <c r="D364" s="53">
        <v>1</v>
      </c>
      <c r="E364" s="56">
        <v>2500</v>
      </c>
      <c r="F364" s="59">
        <f t="shared" si="21"/>
        <v>2500</v>
      </c>
    </row>
    <row r="365" spans="1:7">
      <c r="A365" s="52"/>
      <c r="B365" s="52"/>
      <c r="C365" s="52" t="s">
        <v>196</v>
      </c>
      <c r="D365" s="53">
        <v>1</v>
      </c>
      <c r="E365" s="56">
        <v>2500</v>
      </c>
      <c r="F365" s="59">
        <f t="shared" si="21"/>
        <v>2500</v>
      </c>
    </row>
    <row r="366" spans="1:7">
      <c r="A366" s="52"/>
      <c r="B366" s="52"/>
      <c r="C366" s="52" t="s">
        <v>196</v>
      </c>
      <c r="D366" s="53">
        <v>1</v>
      </c>
      <c r="E366" s="56">
        <v>2500</v>
      </c>
      <c r="F366" s="59">
        <f t="shared" si="21"/>
        <v>2500</v>
      </c>
    </row>
    <row r="367" spans="1:7">
      <c r="A367" s="52"/>
      <c r="B367" s="52"/>
      <c r="C367" s="52" t="s">
        <v>198</v>
      </c>
      <c r="D367" s="53">
        <v>1</v>
      </c>
      <c r="E367" s="56">
        <v>2500</v>
      </c>
      <c r="F367" s="59">
        <f t="shared" si="21"/>
        <v>2500</v>
      </c>
    </row>
    <row r="368" spans="1:7">
      <c r="A368" s="52"/>
      <c r="B368" s="52"/>
      <c r="C368" s="52" t="s">
        <v>198</v>
      </c>
      <c r="D368" s="53">
        <v>1</v>
      </c>
      <c r="E368" s="56">
        <v>2500</v>
      </c>
      <c r="F368" s="59">
        <f t="shared" si="21"/>
        <v>2500</v>
      </c>
    </row>
    <row r="369" spans="1:7">
      <c r="A369" s="52"/>
      <c r="B369" s="52"/>
      <c r="C369" s="52" t="s">
        <v>198</v>
      </c>
      <c r="D369" s="53">
        <v>1</v>
      </c>
      <c r="E369" s="56">
        <v>4000</v>
      </c>
      <c r="F369" s="59">
        <f t="shared" si="21"/>
        <v>4000</v>
      </c>
    </row>
    <row r="370" spans="1:7">
      <c r="A370" s="52"/>
      <c r="B370" s="52"/>
      <c r="C370" s="52" t="s">
        <v>198</v>
      </c>
      <c r="D370" s="53">
        <v>1</v>
      </c>
      <c r="E370" s="56">
        <v>4000</v>
      </c>
      <c r="F370" s="59">
        <f t="shared" si="21"/>
        <v>4000</v>
      </c>
    </row>
    <row r="371" spans="1:7">
      <c r="A371" s="52"/>
      <c r="B371" s="52"/>
      <c r="C371" s="52" t="s">
        <v>198</v>
      </c>
      <c r="D371" s="53">
        <v>1</v>
      </c>
      <c r="E371" s="56">
        <v>1000</v>
      </c>
      <c r="F371" s="59">
        <f t="shared" si="21"/>
        <v>1000</v>
      </c>
    </row>
    <row r="372" spans="1:7">
      <c r="A372" s="52"/>
      <c r="B372" s="52"/>
      <c r="C372" s="52" t="s">
        <v>198</v>
      </c>
      <c r="D372" s="53">
        <v>1</v>
      </c>
      <c r="E372" s="56">
        <v>1000</v>
      </c>
      <c r="F372" s="59">
        <f t="shared" ref="F372:F373" si="23">D372*E372</f>
        <v>1000</v>
      </c>
    </row>
    <row r="373" spans="1:7">
      <c r="A373" s="52"/>
      <c r="B373" s="52"/>
      <c r="C373" s="52" t="s">
        <v>414</v>
      </c>
      <c r="D373" s="53">
        <v>1</v>
      </c>
      <c r="E373" s="56">
        <v>8000</v>
      </c>
      <c r="F373" s="59">
        <f t="shared" si="23"/>
        <v>8000</v>
      </c>
    </row>
    <row r="374" spans="1:7">
      <c r="A374" s="162" t="s">
        <v>199</v>
      </c>
      <c r="B374" s="163"/>
      <c r="C374" s="163"/>
      <c r="D374" s="163"/>
      <c r="E374" s="164"/>
      <c r="F374" s="61">
        <f>SUM(F363:F373)</f>
        <v>33000</v>
      </c>
    </row>
    <row r="375" spans="1:7">
      <c r="A375" s="52">
        <v>7</v>
      </c>
      <c r="B375" s="52" t="s">
        <v>200</v>
      </c>
      <c r="C375" s="52" t="s">
        <v>200</v>
      </c>
      <c r="D375" s="53">
        <v>1</v>
      </c>
      <c r="E375" s="56">
        <v>4000</v>
      </c>
      <c r="F375" s="59">
        <f t="shared" ref="F375" si="24">D375*E375</f>
        <v>4000</v>
      </c>
    </row>
    <row r="376" spans="1:7">
      <c r="A376" s="166"/>
      <c r="B376" s="167"/>
      <c r="C376" s="167"/>
      <c r="D376" s="167"/>
      <c r="E376" s="168"/>
      <c r="F376" s="61"/>
    </row>
    <row r="377" spans="1:7">
      <c r="A377" s="65">
        <v>8</v>
      </c>
      <c r="B377" s="64" t="s">
        <v>201</v>
      </c>
      <c r="C377" s="64" t="s">
        <v>202</v>
      </c>
      <c r="D377" s="53">
        <v>0</v>
      </c>
      <c r="E377" s="56">
        <v>1100</v>
      </c>
      <c r="F377" s="54">
        <f t="shared" ref="F377" si="25">D377*E377</f>
        <v>0</v>
      </c>
    </row>
    <row r="378" spans="1:7">
      <c r="A378" s="65"/>
      <c r="B378" s="64"/>
      <c r="C378" s="64" t="s">
        <v>203</v>
      </c>
      <c r="D378" s="53">
        <v>1</v>
      </c>
      <c r="E378" s="63">
        <v>1800</v>
      </c>
      <c r="F378" s="54">
        <f t="shared" ref="F378:F379" si="26">D378*E378</f>
        <v>1800</v>
      </c>
    </row>
    <row r="379" spans="1:7">
      <c r="A379" s="53"/>
      <c r="B379" s="53"/>
      <c r="C379" s="52" t="s">
        <v>201</v>
      </c>
      <c r="D379" s="53">
        <v>1</v>
      </c>
      <c r="E379" s="56">
        <v>8500</v>
      </c>
      <c r="F379" s="59">
        <f t="shared" si="26"/>
        <v>8500</v>
      </c>
    </row>
    <row r="380" spans="1:7">
      <c r="A380" s="162" t="s">
        <v>204</v>
      </c>
      <c r="B380" s="163"/>
      <c r="C380" s="163"/>
      <c r="D380" s="163"/>
      <c r="E380" s="164"/>
      <c r="F380" s="61">
        <f>SUM(F377:F379)</f>
        <v>10300</v>
      </c>
    </row>
    <row r="381" spans="1:7">
      <c r="A381" s="52"/>
      <c r="B381" s="52"/>
      <c r="C381" s="52"/>
      <c r="D381" s="53"/>
      <c r="E381" s="56"/>
      <c r="F381" s="59"/>
    </row>
    <row r="382" spans="1:7">
      <c r="A382" s="52">
        <v>9</v>
      </c>
      <c r="B382" s="52" t="s">
        <v>205</v>
      </c>
      <c r="C382" s="52" t="s">
        <v>206</v>
      </c>
      <c r="D382" s="53">
        <v>2</v>
      </c>
      <c r="E382" s="56">
        <v>3990</v>
      </c>
      <c r="F382" s="59">
        <f t="shared" ref="F382:F383" si="27">D382*E382</f>
        <v>7980</v>
      </c>
    </row>
    <row r="383" spans="1:7">
      <c r="A383" s="52"/>
      <c r="B383" s="52"/>
      <c r="C383" s="52" t="s">
        <v>415</v>
      </c>
      <c r="D383" s="53">
        <v>1</v>
      </c>
      <c r="E383" s="56">
        <v>12490</v>
      </c>
      <c r="F383" s="59">
        <f t="shared" si="27"/>
        <v>12490</v>
      </c>
      <c r="G383" s="62">
        <f>F382+F383</f>
        <v>20470</v>
      </c>
    </row>
    <row r="384" spans="1:7">
      <c r="A384" s="162" t="s">
        <v>207</v>
      </c>
      <c r="B384" s="163"/>
      <c r="C384" s="163"/>
      <c r="D384" s="163"/>
      <c r="E384" s="164"/>
      <c r="F384" s="61">
        <f>F350+F351+F352+F360+F361+F374+F375+F380+F382+F383</f>
        <v>276270</v>
      </c>
    </row>
    <row r="386" spans="1:7">
      <c r="B386" s="165" t="s">
        <v>208</v>
      </c>
      <c r="C386" s="165"/>
      <c r="D386" s="165"/>
      <c r="E386" s="165"/>
      <c r="F386" s="165"/>
    </row>
    <row r="387" spans="1:7">
      <c r="A387" s="51" t="s">
        <v>105</v>
      </c>
      <c r="B387" s="51" t="s">
        <v>49</v>
      </c>
      <c r="C387" s="51" t="s">
        <v>99</v>
      </c>
      <c r="D387" s="51" t="s">
        <v>100</v>
      </c>
      <c r="E387" s="55" t="s">
        <v>101</v>
      </c>
      <c r="F387" s="58" t="s">
        <v>8</v>
      </c>
    </row>
    <row r="388" spans="1:7">
      <c r="A388" s="52">
        <v>1</v>
      </c>
      <c r="B388" s="52" t="s">
        <v>209</v>
      </c>
      <c r="C388" s="52" t="s">
        <v>209</v>
      </c>
      <c r="D388" s="53">
        <v>1</v>
      </c>
      <c r="E388" s="56">
        <v>5000</v>
      </c>
      <c r="F388" s="59">
        <f>D388*E388</f>
        <v>5000</v>
      </c>
    </row>
    <row r="389" spans="1:7">
      <c r="A389" s="52">
        <v>2</v>
      </c>
      <c r="B389" s="52" t="s">
        <v>210</v>
      </c>
      <c r="C389" s="52" t="s">
        <v>210</v>
      </c>
      <c r="D389" s="53">
        <v>1</v>
      </c>
      <c r="E389" s="56">
        <v>65000</v>
      </c>
      <c r="F389" s="59">
        <f t="shared" ref="F389:F391" si="28">D389*E389</f>
        <v>65000</v>
      </c>
    </row>
    <row r="390" spans="1:7">
      <c r="A390" s="52"/>
      <c r="B390" s="52"/>
      <c r="C390" s="52" t="s">
        <v>210</v>
      </c>
      <c r="D390" s="53">
        <v>1</v>
      </c>
      <c r="E390" s="56">
        <v>23900</v>
      </c>
      <c r="F390" s="59">
        <f t="shared" si="28"/>
        <v>23900</v>
      </c>
      <c r="G390" s="62">
        <f>F389+F390</f>
        <v>88900</v>
      </c>
    </row>
    <row r="391" spans="1:7">
      <c r="A391" s="52">
        <v>3</v>
      </c>
      <c r="B391" s="52" t="s">
        <v>211</v>
      </c>
      <c r="C391" s="52" t="s">
        <v>211</v>
      </c>
      <c r="D391" s="53">
        <v>1</v>
      </c>
      <c r="E391" s="56">
        <v>17000</v>
      </c>
      <c r="F391" s="59">
        <f t="shared" si="28"/>
        <v>17000</v>
      </c>
    </row>
    <row r="392" spans="1:7">
      <c r="A392" s="52"/>
      <c r="B392" s="52"/>
      <c r="C392" s="52"/>
      <c r="D392" s="53"/>
      <c r="E392" s="56"/>
      <c r="F392" s="59"/>
    </row>
    <row r="393" spans="1:7">
      <c r="A393" s="52">
        <v>4</v>
      </c>
      <c r="B393" s="52" t="s">
        <v>212</v>
      </c>
      <c r="C393" s="52" t="s">
        <v>212</v>
      </c>
      <c r="D393" s="53">
        <v>1</v>
      </c>
      <c r="E393" s="56">
        <v>8000</v>
      </c>
      <c r="F393" s="59">
        <f t="shared" ref="F393:F395" si="29">D393*E393</f>
        <v>8000</v>
      </c>
    </row>
    <row r="394" spans="1:7">
      <c r="A394" s="52"/>
      <c r="B394" s="52"/>
      <c r="C394" s="52" t="s">
        <v>212</v>
      </c>
      <c r="D394" s="53">
        <v>1</v>
      </c>
      <c r="E394" s="56">
        <v>10000</v>
      </c>
      <c r="F394" s="59">
        <f t="shared" si="29"/>
        <v>10000</v>
      </c>
    </row>
    <row r="395" spans="1:7">
      <c r="A395" s="52"/>
      <c r="B395" s="52"/>
      <c r="C395" s="52"/>
      <c r="D395" s="53"/>
      <c r="E395" s="56"/>
      <c r="F395" s="59">
        <f t="shared" si="29"/>
        <v>0</v>
      </c>
    </row>
    <row r="396" spans="1:7">
      <c r="A396" s="162" t="s">
        <v>213</v>
      </c>
      <c r="B396" s="163"/>
      <c r="C396" s="163"/>
      <c r="D396" s="163"/>
      <c r="E396" s="164"/>
      <c r="F396" s="61">
        <f>SUM(F393:F395)</f>
        <v>18000</v>
      </c>
    </row>
    <row r="397" spans="1:7">
      <c r="A397" s="52">
        <v>5</v>
      </c>
      <c r="B397" s="52" t="s">
        <v>214</v>
      </c>
      <c r="C397" s="52" t="s">
        <v>214</v>
      </c>
      <c r="D397" s="53">
        <v>8</v>
      </c>
      <c r="E397" s="56">
        <v>1</v>
      </c>
      <c r="F397" s="59">
        <v>566000</v>
      </c>
    </row>
    <row r="398" spans="1:7">
      <c r="A398" s="52"/>
      <c r="B398" s="52"/>
      <c r="C398" s="52"/>
      <c r="D398" s="53"/>
      <c r="E398" s="56"/>
      <c r="F398" s="59"/>
    </row>
    <row r="399" spans="1:7">
      <c r="A399" s="162" t="s">
        <v>215</v>
      </c>
      <c r="B399" s="163"/>
      <c r="C399" s="163"/>
      <c r="D399" s="163"/>
      <c r="E399" s="164"/>
      <c r="F399" s="61">
        <f>F388+F389+F390+F391+F396+F397</f>
        <v>694900</v>
      </c>
    </row>
    <row r="401" spans="1:6">
      <c r="B401" s="165" t="s">
        <v>216</v>
      </c>
      <c r="C401" s="165"/>
      <c r="D401" s="165"/>
      <c r="E401" s="165"/>
      <c r="F401" s="165"/>
    </row>
    <row r="402" spans="1:6">
      <c r="A402" s="51" t="s">
        <v>105</v>
      </c>
      <c r="B402" s="51" t="s">
        <v>49</v>
      </c>
      <c r="C402" s="51" t="s">
        <v>99</v>
      </c>
      <c r="D402" s="51" t="s">
        <v>100</v>
      </c>
      <c r="E402" s="55" t="s">
        <v>101</v>
      </c>
      <c r="F402" s="58" t="s">
        <v>8</v>
      </c>
    </row>
    <row r="403" spans="1:6">
      <c r="A403" s="52">
        <v>1</v>
      </c>
      <c r="B403" s="52" t="s">
        <v>217</v>
      </c>
      <c r="C403" s="52" t="s">
        <v>218</v>
      </c>
      <c r="D403" s="53">
        <v>1</v>
      </c>
      <c r="E403" s="56">
        <v>43000</v>
      </c>
      <c r="F403" s="59">
        <f>D403*E403</f>
        <v>43000</v>
      </c>
    </row>
    <row r="404" spans="1:6">
      <c r="A404" s="52"/>
      <c r="B404" s="52"/>
      <c r="C404" s="52" t="s">
        <v>219</v>
      </c>
      <c r="D404" s="53">
        <v>1</v>
      </c>
      <c r="E404" s="56">
        <v>39000</v>
      </c>
      <c r="F404" s="59">
        <f t="shared" ref="F404:F406" si="30">D404*E404</f>
        <v>39000</v>
      </c>
    </row>
    <row r="405" spans="1:6">
      <c r="A405" s="52">
        <v>2</v>
      </c>
      <c r="B405" s="52" t="s">
        <v>220</v>
      </c>
      <c r="C405" s="52" t="s">
        <v>221</v>
      </c>
      <c r="D405" s="53">
        <v>1</v>
      </c>
      <c r="E405" s="56">
        <v>485500</v>
      </c>
      <c r="F405" s="59">
        <f t="shared" si="30"/>
        <v>485500</v>
      </c>
    </row>
    <row r="406" spans="1:6">
      <c r="A406" s="52"/>
      <c r="B406" s="52"/>
      <c r="C406" s="52" t="s">
        <v>222</v>
      </c>
      <c r="D406" s="53">
        <v>1</v>
      </c>
      <c r="E406" s="56">
        <v>444000</v>
      </c>
      <c r="F406" s="59">
        <f t="shared" si="30"/>
        <v>444000</v>
      </c>
    </row>
    <row r="407" spans="1:6">
      <c r="A407" s="162" t="s">
        <v>223</v>
      </c>
      <c r="B407" s="163"/>
      <c r="C407" s="163"/>
      <c r="D407" s="163"/>
      <c r="E407" s="164"/>
      <c r="F407" s="61">
        <f>SUM(F403:F406)</f>
        <v>1011500</v>
      </c>
    </row>
    <row r="410" spans="1:6">
      <c r="B410" s="165" t="s">
        <v>224</v>
      </c>
      <c r="C410" s="165"/>
      <c r="D410" s="165"/>
      <c r="E410" s="165"/>
      <c r="F410" s="165"/>
    </row>
    <row r="411" spans="1:6">
      <c r="A411" s="51" t="s">
        <v>105</v>
      </c>
      <c r="B411" s="51" t="s">
        <v>49</v>
      </c>
      <c r="C411" s="51" t="s">
        <v>99</v>
      </c>
      <c r="D411" s="51" t="s">
        <v>100</v>
      </c>
      <c r="E411" s="55" t="s">
        <v>101</v>
      </c>
      <c r="F411" s="58" t="s">
        <v>8</v>
      </c>
    </row>
    <row r="412" spans="1:6">
      <c r="A412" s="52">
        <v>1</v>
      </c>
      <c r="B412" s="52" t="s">
        <v>225</v>
      </c>
      <c r="C412" s="52" t="s">
        <v>225</v>
      </c>
      <c r="D412" s="53">
        <v>3</v>
      </c>
      <c r="E412" s="56">
        <v>1200</v>
      </c>
      <c r="F412" s="59">
        <f>D412*E412</f>
        <v>3600</v>
      </c>
    </row>
    <row r="413" spans="1:6">
      <c r="A413" s="52">
        <v>2</v>
      </c>
      <c r="B413" s="52" t="s">
        <v>226</v>
      </c>
      <c r="C413" s="52" t="s">
        <v>226</v>
      </c>
      <c r="D413" s="53">
        <v>1</v>
      </c>
      <c r="E413" s="56">
        <v>5000</v>
      </c>
      <c r="F413" s="59">
        <f t="shared" ref="F413:F415" si="31">D413*E413</f>
        <v>5000</v>
      </c>
    </row>
    <row r="414" spans="1:6">
      <c r="A414" s="52">
        <v>3</v>
      </c>
      <c r="B414" s="52" t="s">
        <v>227</v>
      </c>
      <c r="C414" s="52" t="s">
        <v>227</v>
      </c>
      <c r="D414" s="53">
        <v>2</v>
      </c>
      <c r="E414" s="56">
        <v>4000</v>
      </c>
      <c r="F414" s="59">
        <f t="shared" si="31"/>
        <v>8000</v>
      </c>
    </row>
    <row r="415" spans="1:6">
      <c r="A415" s="52">
        <v>4</v>
      </c>
      <c r="B415" s="52" t="s">
        <v>311</v>
      </c>
      <c r="C415" s="52" t="s">
        <v>311</v>
      </c>
      <c r="D415" s="53">
        <v>1</v>
      </c>
      <c r="E415" s="56">
        <v>48000</v>
      </c>
      <c r="F415" s="59">
        <f t="shared" si="31"/>
        <v>48000</v>
      </c>
    </row>
    <row r="416" spans="1:6">
      <c r="A416" s="52">
        <v>5</v>
      </c>
      <c r="B416" s="52" t="s">
        <v>228</v>
      </c>
      <c r="C416" s="52" t="s">
        <v>228</v>
      </c>
      <c r="D416" s="53">
        <v>1</v>
      </c>
      <c r="E416" s="56">
        <v>800000</v>
      </c>
      <c r="F416" s="59">
        <f t="shared" ref="F416" si="32">D416*E416</f>
        <v>800000</v>
      </c>
    </row>
    <row r="417" spans="1:6">
      <c r="A417" s="162" t="s">
        <v>229</v>
      </c>
      <c r="B417" s="163"/>
      <c r="C417" s="163"/>
      <c r="D417" s="163"/>
      <c r="E417" s="164"/>
      <c r="F417" s="61">
        <f>SUM(F412:F416)</f>
        <v>864600</v>
      </c>
    </row>
    <row r="420" spans="1:6">
      <c r="B420" s="165" t="s">
        <v>230</v>
      </c>
      <c r="C420" s="165"/>
      <c r="D420" s="165"/>
      <c r="E420" s="165"/>
      <c r="F420" s="165"/>
    </row>
    <row r="421" spans="1:6">
      <c r="A421" s="51" t="s">
        <v>105</v>
      </c>
      <c r="B421" s="51" t="s">
        <v>49</v>
      </c>
      <c r="C421" s="51" t="s">
        <v>99</v>
      </c>
      <c r="D421" s="51" t="s">
        <v>100</v>
      </c>
      <c r="E421" s="55" t="s">
        <v>101</v>
      </c>
      <c r="F421" s="58" t="s">
        <v>8</v>
      </c>
    </row>
    <row r="422" spans="1:6">
      <c r="A422" s="52">
        <v>1</v>
      </c>
      <c r="B422" s="52" t="s">
        <v>231</v>
      </c>
      <c r="C422" s="52" t="s">
        <v>231</v>
      </c>
      <c r="D422" s="53">
        <v>1</v>
      </c>
      <c r="E422" s="56">
        <v>24000</v>
      </c>
      <c r="F422" s="59">
        <f>D422*E422</f>
        <v>24000</v>
      </c>
    </row>
    <row r="423" spans="1:6">
      <c r="A423" s="52">
        <v>2</v>
      </c>
      <c r="B423" s="52" t="s">
        <v>232</v>
      </c>
      <c r="C423" s="52" t="s">
        <v>232</v>
      </c>
      <c r="D423" s="53">
        <v>1</v>
      </c>
      <c r="E423" s="56">
        <v>0</v>
      </c>
      <c r="F423" s="59">
        <f t="shared" ref="F423:F426" si="33">D423*E423</f>
        <v>0</v>
      </c>
    </row>
    <row r="424" spans="1:6">
      <c r="A424" s="52">
        <v>3</v>
      </c>
      <c r="B424" s="52" t="s">
        <v>233</v>
      </c>
      <c r="C424" s="52" t="s">
        <v>233</v>
      </c>
      <c r="D424" s="53">
        <v>1</v>
      </c>
      <c r="E424" s="56">
        <v>3500</v>
      </c>
      <c r="F424" s="59">
        <f t="shared" si="33"/>
        <v>3500</v>
      </c>
    </row>
    <row r="425" spans="1:6">
      <c r="A425" s="52">
        <v>4</v>
      </c>
      <c r="B425" s="52" t="s">
        <v>234</v>
      </c>
      <c r="C425" s="52" t="s">
        <v>234</v>
      </c>
      <c r="D425" s="53">
        <v>1</v>
      </c>
      <c r="E425" s="56">
        <v>15000</v>
      </c>
      <c r="F425" s="59">
        <f t="shared" si="33"/>
        <v>15000</v>
      </c>
    </row>
    <row r="426" spans="1:6">
      <c r="A426" s="52">
        <v>5</v>
      </c>
      <c r="B426" s="52" t="s">
        <v>235</v>
      </c>
      <c r="C426" s="52" t="s">
        <v>235</v>
      </c>
      <c r="D426" s="53">
        <v>1</v>
      </c>
      <c r="E426" s="56">
        <v>32000</v>
      </c>
      <c r="F426" s="59">
        <f t="shared" si="33"/>
        <v>32000</v>
      </c>
    </row>
    <row r="427" spans="1:6">
      <c r="A427" s="52">
        <v>6</v>
      </c>
      <c r="B427" s="52" t="s">
        <v>233</v>
      </c>
      <c r="C427" s="52" t="s">
        <v>233</v>
      </c>
      <c r="D427" s="53">
        <v>1</v>
      </c>
      <c r="E427" s="56">
        <v>5000</v>
      </c>
      <c r="F427" s="59">
        <f t="shared" ref="F427" si="34">D427*E427</f>
        <v>5000</v>
      </c>
    </row>
    <row r="428" spans="1:6">
      <c r="A428" s="162" t="s">
        <v>236</v>
      </c>
      <c r="B428" s="163"/>
      <c r="C428" s="163"/>
      <c r="D428" s="163"/>
      <c r="E428" s="164"/>
      <c r="F428" s="61">
        <f>SUM(F422:F427)</f>
        <v>79500</v>
      </c>
    </row>
    <row r="430" spans="1:6">
      <c r="B430" s="165" t="s">
        <v>237</v>
      </c>
      <c r="C430" s="165"/>
      <c r="D430" s="165"/>
      <c r="E430" s="165"/>
      <c r="F430" s="165"/>
    </row>
    <row r="431" spans="1:6">
      <c r="A431" s="51" t="s">
        <v>105</v>
      </c>
      <c r="B431" s="51" t="s">
        <v>49</v>
      </c>
      <c r="C431" s="51" t="s">
        <v>99</v>
      </c>
      <c r="D431" s="51" t="s">
        <v>100</v>
      </c>
      <c r="E431" s="55" t="s">
        <v>101</v>
      </c>
      <c r="F431" s="58" t="s">
        <v>8</v>
      </c>
    </row>
    <row r="432" spans="1:6">
      <c r="A432" s="52">
        <v>1</v>
      </c>
      <c r="B432" s="52" t="s">
        <v>239</v>
      </c>
      <c r="C432" s="52" t="s">
        <v>239</v>
      </c>
      <c r="D432" s="53">
        <v>1</v>
      </c>
      <c r="E432" s="56">
        <v>4200</v>
      </c>
      <c r="F432" s="59">
        <f>D432*E432</f>
        <v>4200</v>
      </c>
    </row>
    <row r="433" spans="1:6">
      <c r="A433" s="52"/>
      <c r="B433" s="52"/>
      <c r="C433" s="52"/>
      <c r="D433" s="53"/>
      <c r="E433" s="56"/>
      <c r="F433" s="59"/>
    </row>
    <row r="434" spans="1:6">
      <c r="A434" s="52"/>
      <c r="B434" s="52"/>
      <c r="C434" s="52"/>
      <c r="D434" s="53"/>
      <c r="E434" s="56"/>
      <c r="F434" s="59"/>
    </row>
    <row r="435" spans="1:6">
      <c r="A435" s="52"/>
      <c r="B435" s="52"/>
      <c r="C435" s="52"/>
      <c r="D435" s="53"/>
      <c r="E435" s="56"/>
      <c r="F435" s="59"/>
    </row>
    <row r="436" spans="1:6">
      <c r="A436" s="52"/>
      <c r="B436" s="52"/>
      <c r="C436" s="52"/>
      <c r="D436" s="53"/>
      <c r="E436" s="56"/>
      <c r="F436" s="59"/>
    </row>
    <row r="437" spans="1:6">
      <c r="A437" s="162" t="s">
        <v>238</v>
      </c>
      <c r="B437" s="163"/>
      <c r="C437" s="163"/>
      <c r="D437" s="163"/>
      <c r="E437" s="164"/>
      <c r="F437" s="61">
        <f>SUM(F432:F436)</f>
        <v>4200</v>
      </c>
    </row>
    <row r="440" spans="1:6">
      <c r="B440" s="165" t="s">
        <v>240</v>
      </c>
      <c r="C440" s="165"/>
      <c r="D440" s="165"/>
      <c r="E440" s="165"/>
      <c r="F440" s="165"/>
    </row>
    <row r="441" spans="1:6">
      <c r="A441" s="51" t="s">
        <v>105</v>
      </c>
      <c r="B441" s="51" t="s">
        <v>49</v>
      </c>
      <c r="C441" s="51" t="s">
        <v>99</v>
      </c>
      <c r="D441" s="51" t="s">
        <v>100</v>
      </c>
      <c r="E441" s="55" t="s">
        <v>101</v>
      </c>
      <c r="F441" s="58" t="s">
        <v>8</v>
      </c>
    </row>
    <row r="442" spans="1:6">
      <c r="A442" s="52">
        <v>1</v>
      </c>
      <c r="B442" s="52" t="s">
        <v>241</v>
      </c>
      <c r="C442" s="52" t="s">
        <v>241</v>
      </c>
      <c r="D442" s="53">
        <v>1</v>
      </c>
      <c r="E442" s="56">
        <v>80000</v>
      </c>
      <c r="F442" s="59">
        <f>D442*E442</f>
        <v>80000</v>
      </c>
    </row>
    <row r="443" spans="1:6">
      <c r="A443" s="52"/>
      <c r="B443" s="52"/>
      <c r="C443" s="52"/>
      <c r="D443" s="53"/>
      <c r="E443" s="56"/>
      <c r="F443" s="59"/>
    </row>
    <row r="444" spans="1:6">
      <c r="A444" s="52">
        <v>2</v>
      </c>
      <c r="B444" s="52" t="s">
        <v>242</v>
      </c>
      <c r="C444" s="52" t="s">
        <v>242</v>
      </c>
      <c r="D444" s="53">
        <v>1</v>
      </c>
      <c r="E444" s="56">
        <v>68000</v>
      </c>
      <c r="F444" s="59">
        <f t="shared" ref="F444:F452" si="35">D444*E444</f>
        <v>68000</v>
      </c>
    </row>
    <row r="445" spans="1:6">
      <c r="A445" s="52"/>
      <c r="B445" s="52"/>
      <c r="C445" s="52" t="s">
        <v>242</v>
      </c>
      <c r="D445" s="53">
        <v>1</v>
      </c>
      <c r="E445" s="56">
        <v>71900</v>
      </c>
      <c r="F445" s="59">
        <f t="shared" si="35"/>
        <v>71900</v>
      </c>
    </row>
    <row r="446" spans="1:6">
      <c r="A446" s="162" t="s">
        <v>244</v>
      </c>
      <c r="B446" s="163"/>
      <c r="C446" s="163"/>
      <c r="D446" s="163"/>
      <c r="E446" s="164"/>
      <c r="F446" s="61">
        <f>SUM(F444:F445)</f>
        <v>139900</v>
      </c>
    </row>
    <row r="447" spans="1:6">
      <c r="A447" s="52">
        <v>3</v>
      </c>
      <c r="B447" s="52" t="s">
        <v>243</v>
      </c>
      <c r="C447" s="52" t="s">
        <v>243</v>
      </c>
      <c r="D447" s="53">
        <v>9</v>
      </c>
      <c r="E447" s="56">
        <v>3700</v>
      </c>
      <c r="F447" s="59">
        <f t="shared" si="35"/>
        <v>33300</v>
      </c>
    </row>
    <row r="448" spans="1:6">
      <c r="A448" s="52"/>
      <c r="B448" s="52" t="s">
        <v>243</v>
      </c>
      <c r="C448" s="52" t="s">
        <v>245</v>
      </c>
      <c r="D448" s="53">
        <v>1</v>
      </c>
      <c r="E448" s="56">
        <v>3000</v>
      </c>
      <c r="F448" s="59">
        <f t="shared" si="35"/>
        <v>3000</v>
      </c>
    </row>
    <row r="449" spans="1:6">
      <c r="A449" s="162" t="s">
        <v>246</v>
      </c>
      <c r="B449" s="163"/>
      <c r="C449" s="163"/>
      <c r="D449" s="163"/>
      <c r="E449" s="164"/>
      <c r="F449" s="61">
        <f>SUM(F447:F448)</f>
        <v>36300</v>
      </c>
    </row>
    <row r="450" spans="1:6">
      <c r="A450" s="65">
        <v>4</v>
      </c>
      <c r="B450" s="64" t="s">
        <v>248</v>
      </c>
      <c r="C450" s="64" t="s">
        <v>248</v>
      </c>
      <c r="D450" s="66">
        <v>1</v>
      </c>
      <c r="E450" s="67">
        <v>8000</v>
      </c>
      <c r="F450" s="59">
        <f t="shared" ref="F450:F451" si="36">D450*E450</f>
        <v>8000</v>
      </c>
    </row>
    <row r="451" spans="1:6">
      <c r="A451" s="65">
        <v>5</v>
      </c>
      <c r="B451" s="64" t="s">
        <v>322</v>
      </c>
      <c r="C451" s="64" t="s">
        <v>323</v>
      </c>
      <c r="D451" s="66">
        <v>1</v>
      </c>
      <c r="E451" s="67">
        <v>1200</v>
      </c>
      <c r="F451" s="59">
        <f t="shared" si="36"/>
        <v>1200</v>
      </c>
    </row>
    <row r="452" spans="1:6">
      <c r="A452" s="65">
        <v>6</v>
      </c>
      <c r="B452" s="64" t="s">
        <v>324</v>
      </c>
      <c r="C452" s="64" t="s">
        <v>324</v>
      </c>
      <c r="D452" s="66">
        <v>1</v>
      </c>
      <c r="E452" s="67">
        <v>2500</v>
      </c>
      <c r="F452" s="59">
        <f t="shared" si="35"/>
        <v>2500</v>
      </c>
    </row>
    <row r="453" spans="1:6">
      <c r="A453" s="162" t="s">
        <v>247</v>
      </c>
      <c r="B453" s="163"/>
      <c r="C453" s="163"/>
      <c r="D453" s="163"/>
      <c r="E453" s="164"/>
      <c r="F453" s="61">
        <f>F449+F446+F442+F452+F450+F451</f>
        <v>267900</v>
      </c>
    </row>
    <row r="456" spans="1:6">
      <c r="B456" s="165" t="s">
        <v>249</v>
      </c>
      <c r="C456" s="165"/>
      <c r="D456" s="165"/>
      <c r="E456" s="165"/>
      <c r="F456" s="165"/>
    </row>
    <row r="457" spans="1:6">
      <c r="A457" s="51" t="s">
        <v>105</v>
      </c>
      <c r="B457" s="51" t="s">
        <v>49</v>
      </c>
      <c r="C457" s="51" t="s">
        <v>99</v>
      </c>
      <c r="D457" s="51" t="s">
        <v>100</v>
      </c>
      <c r="E457" s="55" t="s">
        <v>101</v>
      </c>
      <c r="F457" s="58" t="s">
        <v>8</v>
      </c>
    </row>
    <row r="458" spans="1:6">
      <c r="A458" s="52">
        <v>1</v>
      </c>
      <c r="B458" s="52" t="s">
        <v>250</v>
      </c>
      <c r="C458" s="52" t="s">
        <v>251</v>
      </c>
      <c r="D458" s="53">
        <v>1</v>
      </c>
      <c r="E458" s="56">
        <v>6000</v>
      </c>
      <c r="F458" s="59">
        <f t="shared" ref="F458:F460" si="37">D458*E458</f>
        <v>6000</v>
      </c>
    </row>
    <row r="459" spans="1:6">
      <c r="A459" s="52"/>
      <c r="B459" s="52"/>
      <c r="C459" s="52" t="s">
        <v>252</v>
      </c>
      <c r="D459" s="53">
        <v>1</v>
      </c>
      <c r="E459" s="56">
        <v>5190</v>
      </c>
      <c r="F459" s="59">
        <f t="shared" si="37"/>
        <v>5190</v>
      </c>
    </row>
    <row r="460" spans="1:6">
      <c r="A460" s="52"/>
      <c r="B460" s="52"/>
      <c r="C460" s="52" t="s">
        <v>321</v>
      </c>
      <c r="D460" s="53">
        <v>1</v>
      </c>
      <c r="E460" s="85">
        <v>7590</v>
      </c>
      <c r="F460" s="59">
        <f t="shared" si="37"/>
        <v>7590</v>
      </c>
    </row>
    <row r="461" spans="1:6">
      <c r="A461" s="162" t="s">
        <v>253</v>
      </c>
      <c r="B461" s="163"/>
      <c r="C461" s="163"/>
      <c r="D461" s="163"/>
      <c r="E461" s="164"/>
      <c r="F461" s="61">
        <f>SUM(F458:F460)</f>
        <v>18780</v>
      </c>
    </row>
    <row r="462" spans="1:6">
      <c r="A462" s="66">
        <v>2</v>
      </c>
      <c r="B462" s="64" t="s">
        <v>427</v>
      </c>
      <c r="C462" s="64" t="s">
        <v>428</v>
      </c>
      <c r="D462" s="53">
        <v>1</v>
      </c>
      <c r="E462" s="140">
        <v>8500</v>
      </c>
      <c r="F462" s="59">
        <f>E462*D462</f>
        <v>8500</v>
      </c>
    </row>
    <row r="463" spans="1:6">
      <c r="A463" s="52">
        <v>3</v>
      </c>
      <c r="B463" s="52" t="s">
        <v>254</v>
      </c>
      <c r="C463" s="52" t="s">
        <v>254</v>
      </c>
      <c r="D463" s="53">
        <v>1</v>
      </c>
      <c r="E463" s="56">
        <v>1155</v>
      </c>
      <c r="F463" s="59">
        <f t="shared" ref="F463:F467" si="38">D463*E463</f>
        <v>1155</v>
      </c>
    </row>
    <row r="464" spans="1:6">
      <c r="A464" s="52"/>
      <c r="B464" s="52"/>
      <c r="C464" s="52"/>
      <c r="D464" s="53">
        <v>1</v>
      </c>
      <c r="E464" s="56">
        <v>3190</v>
      </c>
      <c r="F464" s="59">
        <f t="shared" si="38"/>
        <v>3190</v>
      </c>
    </row>
    <row r="465" spans="1:6">
      <c r="A465" s="52">
        <v>4</v>
      </c>
      <c r="B465" s="52" t="s">
        <v>255</v>
      </c>
      <c r="C465" s="52" t="s">
        <v>255</v>
      </c>
      <c r="D465" s="53">
        <v>1</v>
      </c>
      <c r="E465" s="56">
        <v>8570</v>
      </c>
      <c r="F465" s="59">
        <f t="shared" ref="F465:F466" si="39">D465*E465</f>
        <v>8570</v>
      </c>
    </row>
    <row r="466" spans="1:6">
      <c r="A466" s="52">
        <v>5</v>
      </c>
      <c r="B466" s="52" t="s">
        <v>320</v>
      </c>
      <c r="C466" s="52" t="s">
        <v>320</v>
      </c>
      <c r="D466" s="53">
        <v>1</v>
      </c>
      <c r="E466" s="56">
        <v>8690</v>
      </c>
      <c r="F466" s="59">
        <f t="shared" si="39"/>
        <v>8690</v>
      </c>
    </row>
    <row r="467" spans="1:6">
      <c r="A467" s="52">
        <v>6</v>
      </c>
      <c r="B467" s="52" t="s">
        <v>318</v>
      </c>
      <c r="C467" s="52" t="s">
        <v>319</v>
      </c>
      <c r="D467" s="53">
        <v>1</v>
      </c>
      <c r="E467" s="56">
        <v>3390</v>
      </c>
      <c r="F467" s="59">
        <f t="shared" si="38"/>
        <v>3390</v>
      </c>
    </row>
    <row r="468" spans="1:6">
      <c r="A468" s="162" t="s">
        <v>256</v>
      </c>
      <c r="B468" s="163"/>
      <c r="C468" s="163"/>
      <c r="D468" s="163"/>
      <c r="E468" s="164"/>
      <c r="F468" s="61">
        <f>F467+F463+F461+F464+F465+F466+F462</f>
        <v>52275</v>
      </c>
    </row>
    <row r="471" spans="1:6">
      <c r="B471" s="165" t="s">
        <v>257</v>
      </c>
      <c r="C471" s="165"/>
      <c r="D471" s="165"/>
      <c r="E471" s="165"/>
      <c r="F471" s="165"/>
    </row>
    <row r="472" spans="1:6">
      <c r="A472" s="51" t="s">
        <v>105</v>
      </c>
      <c r="B472" s="51" t="s">
        <v>49</v>
      </c>
      <c r="C472" s="51" t="s">
        <v>99</v>
      </c>
      <c r="D472" s="51" t="s">
        <v>100</v>
      </c>
      <c r="E472" s="55" t="s">
        <v>101</v>
      </c>
      <c r="F472" s="58" t="s">
        <v>8</v>
      </c>
    </row>
    <row r="473" spans="1:6">
      <c r="A473" s="52">
        <v>1</v>
      </c>
      <c r="B473" s="52" t="s">
        <v>259</v>
      </c>
      <c r="C473" s="52" t="s">
        <v>260</v>
      </c>
      <c r="D473" s="53">
        <v>1</v>
      </c>
      <c r="E473" s="56">
        <v>5800</v>
      </c>
      <c r="F473" s="59">
        <f>D473*E473</f>
        <v>5800</v>
      </c>
    </row>
    <row r="474" spans="1:6">
      <c r="A474" s="52"/>
      <c r="B474" s="52"/>
      <c r="C474" s="52"/>
      <c r="D474" s="53"/>
      <c r="E474" s="56"/>
      <c r="F474" s="59"/>
    </row>
    <row r="475" spans="1:6">
      <c r="A475" s="52">
        <v>2</v>
      </c>
      <c r="B475" s="52" t="s">
        <v>261</v>
      </c>
      <c r="C475" s="52" t="s">
        <v>261</v>
      </c>
      <c r="D475" s="53">
        <v>4</v>
      </c>
      <c r="E475" s="56">
        <v>16200</v>
      </c>
      <c r="F475" s="59">
        <f t="shared" ref="F475:F476" si="40">D475*E475</f>
        <v>64800</v>
      </c>
    </row>
    <row r="476" spans="1:6">
      <c r="A476" s="52"/>
      <c r="B476" s="52"/>
      <c r="C476" s="52" t="s">
        <v>261</v>
      </c>
      <c r="D476" s="53">
        <v>3</v>
      </c>
      <c r="E476" s="56">
        <v>17000</v>
      </c>
      <c r="F476" s="59">
        <f t="shared" si="40"/>
        <v>51000</v>
      </c>
    </row>
    <row r="477" spans="1:6">
      <c r="A477" s="162" t="s">
        <v>244</v>
      </c>
      <c r="B477" s="163"/>
      <c r="C477" s="163"/>
      <c r="D477" s="163"/>
      <c r="E477" s="164"/>
      <c r="F477" s="61">
        <f>SUM(F475:F476)</f>
        <v>115800</v>
      </c>
    </row>
    <row r="478" spans="1:6">
      <c r="A478" s="52">
        <v>3</v>
      </c>
      <c r="B478" s="52" t="s">
        <v>262</v>
      </c>
      <c r="C478" s="52" t="s">
        <v>262</v>
      </c>
      <c r="D478" s="53">
        <v>30</v>
      </c>
      <c r="E478" s="56">
        <v>1700</v>
      </c>
      <c r="F478" s="59">
        <f t="shared" ref="F478" si="41">D478*E478</f>
        <v>51000</v>
      </c>
    </row>
    <row r="479" spans="1:6">
      <c r="A479" s="162" t="s">
        <v>258</v>
      </c>
      <c r="B479" s="163"/>
      <c r="C479" s="163"/>
      <c r="D479" s="163"/>
      <c r="E479" s="164"/>
      <c r="F479" s="61">
        <f>F473+F477+F478</f>
        <v>172600</v>
      </c>
    </row>
  </sheetData>
  <mergeCells count="46">
    <mergeCell ref="A468:E468"/>
    <mergeCell ref="B471:F471"/>
    <mergeCell ref="A477:E477"/>
    <mergeCell ref="A479:E479"/>
    <mergeCell ref="A453:E453"/>
    <mergeCell ref="A446:E446"/>
    <mergeCell ref="A449:E449"/>
    <mergeCell ref="B456:F456"/>
    <mergeCell ref="A461:E461"/>
    <mergeCell ref="A417:E417"/>
    <mergeCell ref="B420:F420"/>
    <mergeCell ref="A428:E428"/>
    <mergeCell ref="B430:F430"/>
    <mergeCell ref="A437:E437"/>
    <mergeCell ref="B440:F440"/>
    <mergeCell ref="A399:E399"/>
    <mergeCell ref="B401:F401"/>
    <mergeCell ref="A407:E407"/>
    <mergeCell ref="B410:F410"/>
    <mergeCell ref="A384:E384"/>
    <mergeCell ref="A360:E360"/>
    <mergeCell ref="B386:F386"/>
    <mergeCell ref="A396:E396"/>
    <mergeCell ref="A294:E294"/>
    <mergeCell ref="A336:E336"/>
    <mergeCell ref="B348:F348"/>
    <mergeCell ref="A374:E374"/>
    <mergeCell ref="A376:E376"/>
    <mergeCell ref="A380:E380"/>
    <mergeCell ref="A346:E346"/>
    <mergeCell ref="B277:F277"/>
    <mergeCell ref="B295:F295"/>
    <mergeCell ref="A313:E313"/>
    <mergeCell ref="A322:E322"/>
    <mergeCell ref="A345:E345"/>
    <mergeCell ref="B231:F231"/>
    <mergeCell ref="A255:E255"/>
    <mergeCell ref="B257:F257"/>
    <mergeCell ref="A275:E275"/>
    <mergeCell ref="A268:E268"/>
    <mergeCell ref="A229:E229"/>
    <mergeCell ref="B1:F1"/>
    <mergeCell ref="A98:E98"/>
    <mergeCell ref="B101:F101"/>
    <mergeCell ref="A165:E165"/>
    <mergeCell ref="B168:F16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2"/>
  <sheetViews>
    <sheetView topLeftCell="A28" workbookViewId="0">
      <selection activeCell="G38" sqref="G38"/>
    </sheetView>
  </sheetViews>
  <sheetFormatPr defaultRowHeight="21"/>
  <cols>
    <col min="1" max="1" width="32.5" style="1" customWidth="1"/>
    <col min="2" max="2" width="16.875" style="1" customWidth="1"/>
    <col min="3" max="3" width="20" style="1" customWidth="1"/>
    <col min="4" max="4" width="16.375" style="1" customWidth="1"/>
    <col min="5" max="6" width="9" style="1"/>
    <col min="7" max="7" width="15.5" style="1" customWidth="1"/>
    <col min="8" max="16384" width="9" style="1"/>
  </cols>
  <sheetData>
    <row r="1" spans="1:7">
      <c r="A1" s="143" t="s">
        <v>0</v>
      </c>
      <c r="B1" s="143"/>
      <c r="C1" s="143"/>
      <c r="D1" s="143"/>
    </row>
    <row r="2" spans="1:7">
      <c r="A2" s="143" t="s">
        <v>1</v>
      </c>
      <c r="B2" s="143"/>
      <c r="C2" s="143"/>
      <c r="D2" s="143"/>
    </row>
    <row r="3" spans="1:7">
      <c r="A3" s="143" t="s">
        <v>2</v>
      </c>
      <c r="B3" s="143"/>
      <c r="C3" s="143"/>
      <c r="D3" s="143"/>
    </row>
    <row r="4" spans="1:7">
      <c r="A4" s="2" t="s">
        <v>3</v>
      </c>
    </row>
    <row r="5" spans="1:7">
      <c r="A5" s="141" t="s">
        <v>4</v>
      </c>
      <c r="B5" s="141" t="s">
        <v>5</v>
      </c>
      <c r="C5" s="142" t="s">
        <v>6</v>
      </c>
      <c r="D5" s="142"/>
    </row>
    <row r="6" spans="1:7">
      <c r="A6" s="141"/>
      <c r="B6" s="141"/>
      <c r="C6" s="70" t="s">
        <v>7</v>
      </c>
      <c r="D6" s="70" t="s">
        <v>8</v>
      </c>
    </row>
    <row r="7" spans="1:7">
      <c r="A7" s="46" t="s">
        <v>9</v>
      </c>
      <c r="B7" s="47"/>
      <c r="C7" s="42" t="s">
        <v>89</v>
      </c>
      <c r="D7" s="47">
        <v>2548015</v>
      </c>
    </row>
    <row r="8" spans="1:7">
      <c r="A8" s="43" t="s">
        <v>10</v>
      </c>
      <c r="B8" s="48">
        <v>609500</v>
      </c>
      <c r="C8" s="43" t="s">
        <v>90</v>
      </c>
      <c r="D8" s="48">
        <v>2985000</v>
      </c>
    </row>
    <row r="9" spans="1:7">
      <c r="A9" s="43" t="s">
        <v>11</v>
      </c>
      <c r="B9" s="48">
        <v>6011400</v>
      </c>
      <c r="C9" s="43" t="s">
        <v>91</v>
      </c>
      <c r="D9" s="48">
        <v>0</v>
      </c>
    </row>
    <row r="10" spans="1:7">
      <c r="A10" s="43"/>
      <c r="B10" s="48"/>
      <c r="C10" s="43" t="s">
        <v>92</v>
      </c>
      <c r="D10" s="48">
        <v>0</v>
      </c>
    </row>
    <row r="11" spans="1:7">
      <c r="A11" s="43"/>
      <c r="B11" s="48"/>
      <c r="C11" s="43" t="s">
        <v>93</v>
      </c>
      <c r="D11" s="48">
        <v>54400</v>
      </c>
    </row>
    <row r="12" spans="1:7">
      <c r="A12" s="43"/>
      <c r="B12" s="48"/>
      <c r="C12" s="43" t="s">
        <v>94</v>
      </c>
      <c r="D12" s="48">
        <v>6165626</v>
      </c>
    </row>
    <row r="13" spans="1:7">
      <c r="A13" s="45" t="s">
        <v>12</v>
      </c>
      <c r="B13" s="48"/>
      <c r="C13" s="43"/>
      <c r="D13" s="48"/>
    </row>
    <row r="14" spans="1:7">
      <c r="A14" s="43" t="s">
        <v>13</v>
      </c>
      <c r="B14" s="48">
        <v>929500</v>
      </c>
      <c r="C14" s="43"/>
      <c r="D14" s="48"/>
    </row>
    <row r="15" spans="1:7">
      <c r="A15" s="43" t="s">
        <v>95</v>
      </c>
      <c r="B15" s="48">
        <v>82000</v>
      </c>
      <c r="C15" s="43"/>
      <c r="D15" s="48"/>
      <c r="G15" s="88">
        <f>B14+B15</f>
        <v>1011500</v>
      </c>
    </row>
    <row r="16" spans="1:7">
      <c r="A16" s="43" t="s">
        <v>97</v>
      </c>
      <c r="B16" s="48">
        <v>342530</v>
      </c>
      <c r="C16" s="43"/>
      <c r="D16" s="48"/>
    </row>
    <row r="17" spans="1:4">
      <c r="A17" s="43" t="s">
        <v>98</v>
      </c>
      <c r="B17" s="48">
        <v>132490</v>
      </c>
      <c r="C17" s="43"/>
      <c r="D17" s="48"/>
    </row>
    <row r="18" spans="1:4">
      <c r="A18" s="43" t="s">
        <v>263</v>
      </c>
      <c r="B18" s="48">
        <v>271310</v>
      </c>
      <c r="C18" s="43"/>
      <c r="D18" s="48"/>
    </row>
    <row r="19" spans="1:4">
      <c r="A19" s="43" t="s">
        <v>264</v>
      </c>
      <c r="B19" s="48">
        <v>48170</v>
      </c>
      <c r="C19" s="43"/>
      <c r="D19" s="48"/>
    </row>
    <row r="20" spans="1:4">
      <c r="A20" s="43" t="s">
        <v>96</v>
      </c>
      <c r="B20" s="48">
        <v>10000</v>
      </c>
      <c r="C20" s="43"/>
      <c r="D20" s="48"/>
    </row>
    <row r="21" spans="1:4">
      <c r="A21" s="43" t="s">
        <v>14</v>
      </c>
      <c r="B21" s="48">
        <v>153500</v>
      </c>
      <c r="C21" s="43"/>
      <c r="D21" s="48"/>
    </row>
    <row r="22" spans="1:4">
      <c r="A22" s="43" t="s">
        <v>424</v>
      </c>
      <c r="B22" s="48">
        <v>15000</v>
      </c>
      <c r="C22" s="43"/>
      <c r="D22" s="48"/>
    </row>
    <row r="23" spans="1:4">
      <c r="A23" s="43" t="s">
        <v>425</v>
      </c>
      <c r="B23" s="48">
        <v>69000</v>
      </c>
      <c r="C23" s="43"/>
      <c r="D23" s="48"/>
    </row>
    <row r="24" spans="1:4">
      <c r="A24" s="43" t="s">
        <v>267</v>
      </c>
      <c r="B24" s="48">
        <v>23000</v>
      </c>
      <c r="C24" s="43"/>
      <c r="D24" s="48"/>
    </row>
    <row r="25" spans="1:4">
      <c r="A25" s="43" t="s">
        <v>265</v>
      </c>
      <c r="B25" s="48">
        <v>17000</v>
      </c>
      <c r="C25" s="43"/>
      <c r="D25" s="48"/>
    </row>
    <row r="26" spans="1:4">
      <c r="A26" s="43" t="s">
        <v>266</v>
      </c>
      <c r="B26" s="48">
        <v>5000</v>
      </c>
      <c r="C26" s="43"/>
      <c r="D26" s="48"/>
    </row>
    <row r="27" spans="1:4">
      <c r="A27" s="43" t="s">
        <v>268</v>
      </c>
      <c r="B27" s="48">
        <v>54800</v>
      </c>
      <c r="C27" s="43"/>
      <c r="D27" s="48"/>
    </row>
    <row r="28" spans="1:4">
      <c r="A28" s="43" t="s">
        <v>269</v>
      </c>
      <c r="B28" s="48">
        <v>10000</v>
      </c>
      <c r="C28" s="43"/>
      <c r="D28" s="48"/>
    </row>
    <row r="29" spans="1:4">
      <c r="A29" s="43" t="s">
        <v>270</v>
      </c>
      <c r="B29" s="48">
        <v>28000</v>
      </c>
      <c r="C29" s="43"/>
      <c r="D29" s="48"/>
    </row>
    <row r="30" spans="1:4">
      <c r="A30" s="43" t="s">
        <v>271</v>
      </c>
      <c r="B30" s="48">
        <v>98000</v>
      </c>
      <c r="C30" s="43"/>
      <c r="D30" s="48"/>
    </row>
    <row r="31" spans="1:4">
      <c r="A31" s="71" t="s">
        <v>272</v>
      </c>
      <c r="B31" s="72">
        <v>6500</v>
      </c>
      <c r="C31" s="71"/>
      <c r="D31" s="72"/>
    </row>
    <row r="32" spans="1:4">
      <c r="A32" s="73"/>
      <c r="B32" s="74"/>
      <c r="C32" s="73"/>
      <c r="D32" s="74"/>
    </row>
    <row r="33" spans="1:7">
      <c r="A33" s="75"/>
      <c r="B33" s="76"/>
      <c r="C33" s="75"/>
      <c r="D33" s="76"/>
    </row>
    <row r="34" spans="1:7">
      <c r="A34" s="2" t="s">
        <v>3</v>
      </c>
    </row>
    <row r="35" spans="1:7">
      <c r="A35" s="141" t="s">
        <v>4</v>
      </c>
      <c r="B35" s="141" t="s">
        <v>5</v>
      </c>
      <c r="C35" s="142" t="s">
        <v>6</v>
      </c>
      <c r="D35" s="142"/>
    </row>
    <row r="36" spans="1:7">
      <c r="A36" s="141"/>
      <c r="B36" s="141"/>
      <c r="C36" s="70" t="s">
        <v>7</v>
      </c>
      <c r="D36" s="70" t="s">
        <v>8</v>
      </c>
    </row>
    <row r="37" spans="1:7">
      <c r="A37" s="43" t="s">
        <v>273</v>
      </c>
      <c r="B37" s="48">
        <v>4500</v>
      </c>
      <c r="C37" s="43"/>
      <c r="D37" s="48"/>
    </row>
    <row r="38" spans="1:7">
      <c r="A38" s="43" t="s">
        <v>313</v>
      </c>
      <c r="B38" s="48">
        <v>17060</v>
      </c>
      <c r="C38" s="43"/>
      <c r="D38" s="48"/>
      <c r="G38" s="88">
        <f>SUM(B16:B38)</f>
        <v>1305860</v>
      </c>
    </row>
    <row r="39" spans="1:7">
      <c r="A39" s="43" t="s">
        <v>15</v>
      </c>
      <c r="B39" s="48">
        <v>391242</v>
      </c>
      <c r="C39" s="43"/>
      <c r="D39" s="48"/>
    </row>
    <row r="40" spans="1:7">
      <c r="A40" s="43" t="s">
        <v>88</v>
      </c>
      <c r="B40" s="48">
        <v>194564</v>
      </c>
      <c r="C40" s="43"/>
      <c r="D40" s="48"/>
    </row>
    <row r="41" spans="1:7">
      <c r="A41" s="43" t="s">
        <v>274</v>
      </c>
      <c r="B41" s="48">
        <v>81560</v>
      </c>
      <c r="C41" s="43"/>
      <c r="D41" s="48"/>
    </row>
    <row r="42" spans="1:7">
      <c r="A42" s="43" t="s">
        <v>275</v>
      </c>
      <c r="B42" s="48">
        <v>4100</v>
      </c>
      <c r="C42" s="43"/>
      <c r="D42" s="48"/>
    </row>
    <row r="43" spans="1:7">
      <c r="A43" s="43" t="s">
        <v>276</v>
      </c>
      <c r="B43" s="48">
        <v>47600</v>
      </c>
      <c r="C43" s="43"/>
      <c r="D43" s="48"/>
      <c r="G43" s="88">
        <f>SUM(B39:B43)</f>
        <v>719066</v>
      </c>
    </row>
    <row r="44" spans="1:7">
      <c r="A44" s="43" t="s">
        <v>277</v>
      </c>
      <c r="B44" s="48">
        <v>8000</v>
      </c>
      <c r="C44" s="43"/>
      <c r="D44" s="48"/>
    </row>
    <row r="45" spans="1:7">
      <c r="A45" s="43" t="s">
        <v>278</v>
      </c>
      <c r="B45" s="48">
        <v>18000</v>
      </c>
      <c r="C45" s="43"/>
      <c r="D45" s="48"/>
    </row>
    <row r="46" spans="1:7">
      <c r="A46" s="43" t="s">
        <v>279</v>
      </c>
      <c r="B46" s="48">
        <v>156000</v>
      </c>
      <c r="C46" s="43"/>
      <c r="D46" s="48"/>
    </row>
    <row r="47" spans="1:7">
      <c r="A47" s="43" t="s">
        <v>280</v>
      </c>
      <c r="B47" s="48">
        <v>22500</v>
      </c>
      <c r="C47" s="43"/>
      <c r="D47" s="48"/>
    </row>
    <row r="48" spans="1:7">
      <c r="A48" s="43" t="s">
        <v>281</v>
      </c>
      <c r="B48" s="48">
        <v>4000</v>
      </c>
      <c r="C48" s="43"/>
      <c r="D48" s="48"/>
    </row>
    <row r="49" spans="1:7">
      <c r="A49" s="43" t="s">
        <v>282</v>
      </c>
      <c r="B49" s="48">
        <v>33000</v>
      </c>
      <c r="C49" s="43"/>
      <c r="D49" s="48"/>
    </row>
    <row r="50" spans="1:7">
      <c r="A50" s="43" t="s">
        <v>283</v>
      </c>
      <c r="B50" s="48">
        <v>4000</v>
      </c>
      <c r="C50" s="43"/>
      <c r="D50" s="48"/>
    </row>
    <row r="51" spans="1:7">
      <c r="A51" s="43" t="s">
        <v>284</v>
      </c>
      <c r="B51" s="48">
        <v>10300</v>
      </c>
      <c r="C51" s="43"/>
      <c r="D51" s="48"/>
    </row>
    <row r="52" spans="1:7">
      <c r="A52" s="43" t="s">
        <v>285</v>
      </c>
      <c r="B52" s="48">
        <v>20470</v>
      </c>
      <c r="C52" s="43"/>
      <c r="D52" s="48"/>
      <c r="G52" s="88">
        <f>SUM(B44:B52)</f>
        <v>276270</v>
      </c>
    </row>
    <row r="53" spans="1:7">
      <c r="A53" s="43" t="s">
        <v>286</v>
      </c>
      <c r="B53" s="48">
        <v>5000</v>
      </c>
      <c r="C53" s="43"/>
      <c r="D53" s="48"/>
    </row>
    <row r="54" spans="1:7">
      <c r="A54" s="43" t="s">
        <v>287</v>
      </c>
      <c r="B54" s="48">
        <v>88900</v>
      </c>
      <c r="C54" s="43"/>
      <c r="D54" s="48"/>
    </row>
    <row r="55" spans="1:7">
      <c r="A55" s="43" t="s">
        <v>288</v>
      </c>
      <c r="B55" s="48">
        <v>17000</v>
      </c>
      <c r="C55" s="43"/>
      <c r="D55" s="48"/>
    </row>
    <row r="56" spans="1:7">
      <c r="A56" s="43" t="s">
        <v>289</v>
      </c>
      <c r="B56" s="48">
        <v>18000</v>
      </c>
      <c r="C56" s="43"/>
      <c r="D56" s="48"/>
    </row>
    <row r="57" spans="1:7">
      <c r="A57" s="43" t="s">
        <v>290</v>
      </c>
      <c r="B57" s="48">
        <v>566000</v>
      </c>
      <c r="C57" s="43"/>
      <c r="D57" s="48"/>
      <c r="G57" s="88">
        <f>SUM(B53:B57)</f>
        <v>694900</v>
      </c>
    </row>
    <row r="58" spans="1:7">
      <c r="A58" s="43" t="s">
        <v>291</v>
      </c>
      <c r="B58" s="48">
        <v>3600</v>
      </c>
      <c r="C58" s="43"/>
      <c r="D58" s="48"/>
    </row>
    <row r="59" spans="1:7">
      <c r="A59" s="43" t="s">
        <v>292</v>
      </c>
      <c r="B59" s="48">
        <v>5000</v>
      </c>
      <c r="C59" s="43"/>
      <c r="D59" s="48"/>
    </row>
    <row r="60" spans="1:7">
      <c r="A60" s="43" t="s">
        <v>310</v>
      </c>
      <c r="B60" s="48">
        <v>48000</v>
      </c>
      <c r="C60" s="43"/>
      <c r="D60" s="48"/>
    </row>
    <row r="61" spans="1:7">
      <c r="A61" s="71" t="s">
        <v>293</v>
      </c>
      <c r="B61" s="72">
        <v>8000</v>
      </c>
      <c r="C61" s="71"/>
      <c r="D61" s="72"/>
    </row>
    <row r="62" spans="1:7">
      <c r="A62" s="75"/>
      <c r="B62" s="76"/>
      <c r="C62" s="75"/>
      <c r="D62" s="76"/>
    </row>
    <row r="63" spans="1:7">
      <c r="A63" s="75"/>
      <c r="B63" s="76"/>
      <c r="C63" s="75"/>
      <c r="D63" s="76"/>
    </row>
    <row r="64" spans="1:7">
      <c r="A64" s="2" t="s">
        <v>3</v>
      </c>
    </row>
    <row r="65" spans="1:7">
      <c r="A65" s="141" t="s">
        <v>4</v>
      </c>
      <c r="B65" s="141" t="s">
        <v>5</v>
      </c>
      <c r="C65" s="142" t="s">
        <v>6</v>
      </c>
      <c r="D65" s="142"/>
    </row>
    <row r="66" spans="1:7">
      <c r="A66" s="141"/>
      <c r="B66" s="141"/>
      <c r="C66" s="70" t="s">
        <v>7</v>
      </c>
      <c r="D66" s="70" t="s">
        <v>8</v>
      </c>
    </row>
    <row r="67" spans="1:7">
      <c r="A67" s="43" t="s">
        <v>294</v>
      </c>
      <c r="B67" s="48">
        <v>800000</v>
      </c>
      <c r="C67" s="43"/>
      <c r="D67" s="48"/>
      <c r="G67" s="88">
        <f>SUM(B58:B67)</f>
        <v>864600</v>
      </c>
    </row>
    <row r="68" spans="1:7">
      <c r="A68" s="43" t="s">
        <v>295</v>
      </c>
      <c r="B68" s="48">
        <v>24000</v>
      </c>
      <c r="C68" s="43"/>
      <c r="D68" s="48"/>
    </row>
    <row r="69" spans="1:7">
      <c r="A69" s="43" t="s">
        <v>296</v>
      </c>
      <c r="B69" s="48">
        <v>8500</v>
      </c>
      <c r="C69" s="43"/>
      <c r="D69" s="48"/>
      <c r="G69" s="88"/>
    </row>
    <row r="70" spans="1:7">
      <c r="A70" s="43" t="s">
        <v>297</v>
      </c>
      <c r="B70" s="48">
        <v>15000</v>
      </c>
      <c r="C70" s="43"/>
      <c r="D70" s="48"/>
    </row>
    <row r="71" spans="1:7">
      <c r="A71" s="43" t="s">
        <v>298</v>
      </c>
      <c r="B71" s="48">
        <v>32000</v>
      </c>
      <c r="C71" s="43"/>
      <c r="D71" s="48"/>
      <c r="G71" s="88">
        <f>SUM(B68:B71)</f>
        <v>79500</v>
      </c>
    </row>
    <row r="72" spans="1:7">
      <c r="A72" s="43" t="s">
        <v>299</v>
      </c>
      <c r="B72" s="48">
        <v>4200</v>
      </c>
      <c r="C72" s="43"/>
      <c r="D72" s="48"/>
      <c r="G72" s="139">
        <f>B72</f>
        <v>4200</v>
      </c>
    </row>
    <row r="73" spans="1:7">
      <c r="A73" s="43" t="s">
        <v>300</v>
      </c>
      <c r="B73" s="48">
        <v>80000</v>
      </c>
      <c r="C73" s="43"/>
      <c r="D73" s="48"/>
    </row>
    <row r="74" spans="1:7">
      <c r="A74" s="43" t="s">
        <v>301</v>
      </c>
      <c r="B74" s="48">
        <v>139900</v>
      </c>
      <c r="C74" s="43"/>
      <c r="D74" s="48"/>
    </row>
    <row r="75" spans="1:7">
      <c r="A75" s="43" t="s">
        <v>302</v>
      </c>
      <c r="B75" s="48">
        <v>36300</v>
      </c>
      <c r="C75" s="43"/>
      <c r="D75" s="48"/>
    </row>
    <row r="76" spans="1:7">
      <c r="A76" s="43" t="s">
        <v>303</v>
      </c>
      <c r="B76" s="48">
        <v>8000</v>
      </c>
      <c r="C76" s="43"/>
      <c r="D76" s="48"/>
    </row>
    <row r="77" spans="1:7">
      <c r="A77" s="43" t="s">
        <v>314</v>
      </c>
      <c r="B77" s="48">
        <v>1200</v>
      </c>
      <c r="C77" s="43"/>
      <c r="D77" s="48"/>
    </row>
    <row r="78" spans="1:7">
      <c r="A78" s="43" t="s">
        <v>315</v>
      </c>
      <c r="B78" s="48">
        <v>2500</v>
      </c>
      <c r="C78" s="43"/>
      <c r="D78" s="48"/>
      <c r="G78" s="88">
        <f>SUM(B73:B78)</f>
        <v>267900</v>
      </c>
    </row>
    <row r="79" spans="1:7">
      <c r="A79" s="43" t="s">
        <v>304</v>
      </c>
      <c r="B79" s="48">
        <v>18780</v>
      </c>
      <c r="C79" s="43"/>
      <c r="D79" s="48"/>
    </row>
    <row r="80" spans="1:7">
      <c r="A80" s="43" t="s">
        <v>305</v>
      </c>
      <c r="B80" s="48">
        <v>4345</v>
      </c>
      <c r="C80" s="43"/>
      <c r="D80" s="48"/>
    </row>
    <row r="81" spans="1:7">
      <c r="A81" s="43" t="s">
        <v>316</v>
      </c>
      <c r="B81" s="48">
        <v>8690</v>
      </c>
      <c r="C81" s="43"/>
      <c r="D81" s="48"/>
    </row>
    <row r="82" spans="1:7">
      <c r="A82" s="43" t="s">
        <v>426</v>
      </c>
      <c r="B82" s="48">
        <v>8500</v>
      </c>
      <c r="C82" s="43"/>
      <c r="D82" s="48"/>
    </row>
    <row r="83" spans="1:7">
      <c r="A83" s="43" t="s">
        <v>317</v>
      </c>
      <c r="B83" s="48">
        <v>3390</v>
      </c>
      <c r="C83" s="43"/>
      <c r="D83" s="48"/>
      <c r="G83" s="88">
        <f>SUM(B79:B84)</f>
        <v>52275</v>
      </c>
    </row>
    <row r="84" spans="1:7">
      <c r="A84" s="43" t="s">
        <v>306</v>
      </c>
      <c r="B84" s="48">
        <v>8570</v>
      </c>
      <c r="C84" s="43"/>
      <c r="D84" s="48"/>
    </row>
    <row r="85" spans="1:7">
      <c r="A85" s="43" t="s">
        <v>307</v>
      </c>
      <c r="B85" s="48">
        <v>5800</v>
      </c>
      <c r="C85" s="43"/>
      <c r="D85" s="48"/>
    </row>
    <row r="86" spans="1:7">
      <c r="A86" s="43" t="s">
        <v>308</v>
      </c>
      <c r="B86" s="48">
        <v>115800</v>
      </c>
      <c r="C86" s="43"/>
      <c r="D86" s="48"/>
    </row>
    <row r="87" spans="1:7">
      <c r="A87" s="43" t="s">
        <v>309</v>
      </c>
      <c r="B87" s="48">
        <v>51000</v>
      </c>
      <c r="C87" s="43"/>
      <c r="D87" s="48"/>
      <c r="G87" s="88">
        <f>SUM(B85:B87)</f>
        <v>172600</v>
      </c>
    </row>
    <row r="88" spans="1:7">
      <c r="A88" s="43"/>
      <c r="B88" s="48"/>
      <c r="C88" s="43"/>
      <c r="D88" s="48"/>
    </row>
    <row r="89" spans="1:7">
      <c r="A89" s="43"/>
      <c r="B89" s="48"/>
      <c r="C89" s="43"/>
      <c r="D89" s="48"/>
    </row>
    <row r="90" spans="1:7">
      <c r="A90" s="43"/>
      <c r="B90" s="48"/>
      <c r="C90" s="43"/>
      <c r="D90" s="48"/>
    </row>
    <row r="91" spans="1:7">
      <c r="A91" s="44" t="s">
        <v>20</v>
      </c>
      <c r="B91" s="68">
        <f>SUM(B8:B90)</f>
        <v>12069571</v>
      </c>
      <c r="C91" s="69"/>
      <c r="D91" s="68">
        <f>SUM(D7:D90)</f>
        <v>11753041</v>
      </c>
    </row>
    <row r="92" spans="1:7">
      <c r="G92" s="88">
        <f>B8+B9+G38+G43+G52+G57+G67+G71+G78+G83+G87+B88+G15+G72</f>
        <v>12069571</v>
      </c>
    </row>
  </sheetData>
  <mergeCells count="12">
    <mergeCell ref="C5:D5"/>
    <mergeCell ref="B5:B6"/>
    <mergeCell ref="A5:A6"/>
    <mergeCell ref="A1:D1"/>
    <mergeCell ref="A2:D2"/>
    <mergeCell ref="A3:D3"/>
    <mergeCell ref="A35:A36"/>
    <mergeCell ref="B35:B36"/>
    <mergeCell ref="C35:D35"/>
    <mergeCell ref="A65:A66"/>
    <mergeCell ref="B65:B66"/>
    <mergeCell ref="C65:D65"/>
  </mergeCells>
  <pageMargins left="0.67" right="0.17" top="0.55000000000000004" bottom="0.62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G38"/>
  <sheetViews>
    <sheetView workbookViewId="0">
      <selection activeCell="C14" sqref="C14"/>
    </sheetView>
  </sheetViews>
  <sheetFormatPr defaultRowHeight="21" customHeight="1"/>
  <cols>
    <col min="1" max="4" width="9" style="3" customWidth="1"/>
    <col min="5" max="5" width="12.125" style="3" customWidth="1"/>
    <col min="6" max="6" width="10.75" style="3" customWidth="1"/>
    <col min="7" max="7" width="11.875" style="77" customWidth="1"/>
    <col min="8" max="16384" width="9" style="3"/>
  </cols>
  <sheetData>
    <row r="3" spans="1:7" ht="21" customHeight="1">
      <c r="A3" s="145" t="s">
        <v>0</v>
      </c>
      <c r="B3" s="145"/>
      <c r="C3" s="145"/>
      <c r="D3" s="145"/>
      <c r="E3" s="145"/>
      <c r="F3" s="145"/>
      <c r="G3" s="145"/>
    </row>
    <row r="4" spans="1:7" ht="21" customHeight="1">
      <c r="A4" s="145" t="s">
        <v>1</v>
      </c>
      <c r="B4" s="145"/>
      <c r="C4" s="145"/>
      <c r="D4" s="145"/>
      <c r="E4" s="145"/>
      <c r="F4" s="145"/>
      <c r="G4" s="145"/>
    </row>
    <row r="5" spans="1:7" ht="21" customHeight="1">
      <c r="A5" s="145" t="s">
        <v>2</v>
      </c>
      <c r="B5" s="145"/>
      <c r="C5" s="145"/>
      <c r="D5" s="145"/>
      <c r="E5" s="145"/>
      <c r="F5" s="145"/>
      <c r="G5" s="145"/>
    </row>
    <row r="6" spans="1:7" ht="21" customHeight="1">
      <c r="A6" s="4" t="s">
        <v>16</v>
      </c>
    </row>
    <row r="7" spans="1:7" ht="21" customHeight="1">
      <c r="A7" s="3" t="s">
        <v>17</v>
      </c>
      <c r="B7" s="3" t="s">
        <v>18</v>
      </c>
      <c r="G7" s="77">
        <v>0</v>
      </c>
    </row>
    <row r="8" spans="1:7" ht="21" customHeight="1">
      <c r="B8" s="3" t="s">
        <v>19</v>
      </c>
      <c r="G8" s="77">
        <v>13414699.699999999</v>
      </c>
    </row>
    <row r="9" spans="1:7" ht="21" customHeight="1">
      <c r="B9" s="3" t="s">
        <v>21</v>
      </c>
      <c r="G9" s="77">
        <v>810973.39</v>
      </c>
    </row>
    <row r="10" spans="1:7" ht="21" customHeight="1">
      <c r="B10" s="3" t="s">
        <v>22</v>
      </c>
      <c r="G10" s="77">
        <v>1043700.71</v>
      </c>
    </row>
    <row r="11" spans="1:7" ht="21" customHeight="1">
      <c r="B11" s="3" t="s">
        <v>23</v>
      </c>
      <c r="G11" s="77">
        <v>127277.5</v>
      </c>
    </row>
    <row r="12" spans="1:7" ht="21" customHeight="1">
      <c r="B12" s="3" t="s">
        <v>24</v>
      </c>
      <c r="G12" s="77">
        <v>8788329.6500000004</v>
      </c>
    </row>
    <row r="13" spans="1:7" ht="21" customHeight="1">
      <c r="B13" s="3" t="s">
        <v>342</v>
      </c>
      <c r="G13" s="77">
        <v>5000000</v>
      </c>
    </row>
    <row r="14" spans="1:7" ht="21" customHeight="1">
      <c r="B14" s="3" t="s">
        <v>25</v>
      </c>
      <c r="G14" s="77">
        <v>59303.28</v>
      </c>
    </row>
    <row r="16" spans="1:7" ht="21" customHeight="1" thickBot="1">
      <c r="B16" s="4" t="s">
        <v>20</v>
      </c>
      <c r="G16" s="79">
        <f>SUM(G7:G15)</f>
        <v>29244284.230000004</v>
      </c>
    </row>
    <row r="17" spans="1:7" ht="21" customHeight="1" thickTop="1"/>
    <row r="18" spans="1:7" ht="21" customHeight="1">
      <c r="A18" s="4" t="s">
        <v>26</v>
      </c>
    </row>
    <row r="19" spans="1:7" ht="21" customHeight="1">
      <c r="G19" s="77">
        <v>0</v>
      </c>
    </row>
    <row r="21" spans="1:7" ht="21" customHeight="1" thickBot="1">
      <c r="B21" s="4" t="s">
        <v>20</v>
      </c>
      <c r="G21" s="79">
        <f>SUM(G19:G20)</f>
        <v>0</v>
      </c>
    </row>
    <row r="22" spans="1:7" ht="21" customHeight="1" thickTop="1"/>
    <row r="23" spans="1:7" ht="21" customHeight="1">
      <c r="A23" s="4" t="s">
        <v>27</v>
      </c>
    </row>
    <row r="25" spans="1:7" ht="21" customHeight="1">
      <c r="B25" s="144" t="s">
        <v>28</v>
      </c>
      <c r="C25" s="144"/>
      <c r="D25" s="144"/>
      <c r="E25" s="5" t="s">
        <v>30</v>
      </c>
      <c r="F25" s="5" t="s">
        <v>31</v>
      </c>
      <c r="G25" s="78" t="s">
        <v>8</v>
      </c>
    </row>
    <row r="26" spans="1:7" ht="21" customHeight="1">
      <c r="B26" s="6" t="s">
        <v>29</v>
      </c>
      <c r="C26" s="6"/>
      <c r="D26" s="6"/>
      <c r="E26" s="6"/>
      <c r="F26" s="7">
        <v>0</v>
      </c>
      <c r="G26" s="7">
        <v>0</v>
      </c>
    </row>
    <row r="27" spans="1:7" ht="21" customHeight="1">
      <c r="B27" s="8"/>
      <c r="C27" s="9"/>
      <c r="D27" s="10"/>
      <c r="E27" s="11"/>
      <c r="F27" s="12"/>
      <c r="G27" s="12"/>
    </row>
    <row r="28" spans="1:7" ht="21" customHeight="1">
      <c r="B28" s="13"/>
      <c r="C28" s="14"/>
      <c r="D28" s="15"/>
      <c r="E28" s="16"/>
      <c r="F28" s="17"/>
      <c r="G28" s="17"/>
    </row>
    <row r="29" spans="1:7" ht="21" customHeight="1">
      <c r="B29" s="18"/>
      <c r="C29" s="19" t="s">
        <v>20</v>
      </c>
      <c r="D29" s="20"/>
      <c r="E29" s="21"/>
      <c r="F29" s="22">
        <f>SUM(F26:F28)</f>
        <v>0</v>
      </c>
      <c r="G29" s="22">
        <f>SUM(G26:G28)</f>
        <v>0</v>
      </c>
    </row>
    <row r="30" spans="1:7" ht="21" customHeight="1">
      <c r="B30" s="6" t="s">
        <v>29</v>
      </c>
      <c r="C30" s="6"/>
      <c r="D30" s="6"/>
      <c r="E30" s="6"/>
      <c r="F30" s="23">
        <v>0</v>
      </c>
      <c r="G30" s="23">
        <v>0</v>
      </c>
    </row>
    <row r="31" spans="1:7" ht="21" customHeight="1">
      <c r="B31" s="8"/>
      <c r="C31" s="9"/>
      <c r="D31" s="10"/>
      <c r="E31" s="11"/>
      <c r="F31" s="12"/>
      <c r="G31" s="12"/>
    </row>
    <row r="32" spans="1:7" ht="21" customHeight="1">
      <c r="B32" s="13"/>
      <c r="C32" s="14"/>
      <c r="D32" s="15"/>
      <c r="E32" s="16"/>
      <c r="F32" s="17"/>
      <c r="G32" s="17"/>
    </row>
    <row r="33" spans="2:7" ht="21" customHeight="1">
      <c r="B33" s="18"/>
      <c r="C33" s="19" t="s">
        <v>20</v>
      </c>
      <c r="D33" s="20"/>
      <c r="E33" s="21"/>
      <c r="F33" s="22">
        <f>SUM(F30:F32)</f>
        <v>0</v>
      </c>
      <c r="G33" s="22">
        <f>SUM(G30:G32)</f>
        <v>0</v>
      </c>
    </row>
    <row r="34" spans="2:7" ht="21" customHeight="1">
      <c r="B34" s="6" t="s">
        <v>29</v>
      </c>
      <c r="C34" s="6"/>
      <c r="D34" s="6"/>
      <c r="E34" s="6"/>
      <c r="F34" s="7">
        <v>0</v>
      </c>
      <c r="G34" s="7">
        <v>0</v>
      </c>
    </row>
    <row r="35" spans="2:7" ht="21" customHeight="1">
      <c r="B35" s="8"/>
      <c r="C35" s="9"/>
      <c r="D35" s="10"/>
      <c r="E35" s="11"/>
      <c r="F35" s="12"/>
      <c r="G35" s="12"/>
    </row>
    <row r="36" spans="2:7" ht="21" customHeight="1">
      <c r="B36" s="13"/>
      <c r="C36" s="14"/>
      <c r="D36" s="15"/>
      <c r="E36" s="16"/>
      <c r="F36" s="17"/>
      <c r="G36" s="17"/>
    </row>
    <row r="37" spans="2:7" ht="21" customHeight="1">
      <c r="B37" s="18"/>
      <c r="C37" s="19" t="s">
        <v>20</v>
      </c>
      <c r="D37" s="20"/>
      <c r="E37" s="21"/>
      <c r="F37" s="22">
        <f>SUM(F34:F36)</f>
        <v>0</v>
      </c>
      <c r="G37" s="22">
        <f>SUM(G34:G36)</f>
        <v>0</v>
      </c>
    </row>
    <row r="38" spans="2:7" ht="21" customHeight="1">
      <c r="B38" s="18"/>
      <c r="C38" s="19" t="s">
        <v>32</v>
      </c>
      <c r="D38" s="20"/>
      <c r="E38" s="21"/>
      <c r="F38" s="22">
        <f>F29+F33+F37</f>
        <v>0</v>
      </c>
      <c r="G38" s="22">
        <f>G29+G33+G37</f>
        <v>0</v>
      </c>
    </row>
  </sheetData>
  <mergeCells count="4">
    <mergeCell ref="B25:D25"/>
    <mergeCell ref="A4:G4"/>
    <mergeCell ref="A5:G5"/>
    <mergeCell ref="A3:G3"/>
  </mergeCells>
  <pageMargins left="0.7" right="0.7" top="0.47" bottom="0.4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B22" sqref="B22"/>
    </sheetView>
  </sheetViews>
  <sheetFormatPr defaultRowHeight="19.5"/>
  <cols>
    <col min="1" max="6" width="9" style="3"/>
    <col min="7" max="7" width="11.375" style="77" customWidth="1"/>
    <col min="8" max="16384" width="9" style="3"/>
  </cols>
  <sheetData>
    <row r="1" spans="1:7">
      <c r="A1" s="145" t="s">
        <v>0</v>
      </c>
      <c r="B1" s="145"/>
      <c r="C1" s="145"/>
      <c r="D1" s="145"/>
      <c r="E1" s="145"/>
      <c r="F1" s="145"/>
      <c r="G1" s="145"/>
    </row>
    <row r="2" spans="1:7">
      <c r="A2" s="145" t="s">
        <v>1</v>
      </c>
      <c r="B2" s="145"/>
      <c r="C2" s="145"/>
      <c r="D2" s="145"/>
      <c r="E2" s="145"/>
      <c r="F2" s="145"/>
      <c r="G2" s="145"/>
    </row>
    <row r="3" spans="1:7">
      <c r="A3" s="145" t="s">
        <v>2</v>
      </c>
      <c r="B3" s="145"/>
      <c r="C3" s="145"/>
      <c r="D3" s="145"/>
      <c r="E3" s="145"/>
      <c r="F3" s="145"/>
      <c r="G3" s="145"/>
    </row>
    <row r="5" spans="1:7">
      <c r="A5" s="4" t="s">
        <v>33</v>
      </c>
    </row>
    <row r="6" spans="1:7">
      <c r="B6" s="3" t="s">
        <v>34</v>
      </c>
      <c r="G6" s="77">
        <v>0</v>
      </c>
    </row>
    <row r="7" spans="1:7">
      <c r="B7" s="3" t="s">
        <v>35</v>
      </c>
      <c r="G7" s="77">
        <v>0</v>
      </c>
    </row>
    <row r="8" spans="1:7" ht="20.25" thickBot="1">
      <c r="B8" s="4" t="s">
        <v>20</v>
      </c>
      <c r="G8" s="79">
        <f>SUM(G6:G7)</f>
        <v>0</v>
      </c>
    </row>
    <row r="9" spans="1:7" ht="20.25" thickTop="1"/>
    <row r="10" spans="1:7">
      <c r="A10" s="4" t="s">
        <v>36</v>
      </c>
    </row>
    <row r="11" spans="1:7">
      <c r="B11" s="3" t="s">
        <v>37</v>
      </c>
      <c r="G11" s="77">
        <v>0</v>
      </c>
    </row>
    <row r="13" spans="1:7" ht="20.25" thickBot="1">
      <c r="B13" s="4" t="s">
        <v>20</v>
      </c>
      <c r="G13" s="79">
        <f>SUM(G11:G12)</f>
        <v>0</v>
      </c>
    </row>
    <row r="14" spans="1:7" ht="20.25" thickTop="1"/>
    <row r="15" spans="1:7">
      <c r="A15" s="4" t="s">
        <v>38</v>
      </c>
    </row>
    <row r="16" spans="1:7">
      <c r="A16" s="3" t="s">
        <v>39</v>
      </c>
      <c r="B16" s="3" t="s">
        <v>40</v>
      </c>
      <c r="G16" s="77">
        <v>0</v>
      </c>
    </row>
    <row r="18" spans="1:7" ht="20.25" thickBot="1">
      <c r="B18" s="4" t="s">
        <v>20</v>
      </c>
      <c r="G18" s="79">
        <f>SUM(G16:G17)</f>
        <v>0</v>
      </c>
    </row>
    <row r="19" spans="1:7" ht="20.25" thickTop="1"/>
    <row r="20" spans="1:7">
      <c r="A20" s="4" t="s">
        <v>41</v>
      </c>
    </row>
    <row r="21" spans="1:7">
      <c r="B21" s="3" t="s">
        <v>42</v>
      </c>
      <c r="G21" s="77">
        <v>0</v>
      </c>
    </row>
    <row r="22" spans="1:7">
      <c r="B22" s="3" t="s">
        <v>43</v>
      </c>
      <c r="G22" s="77">
        <v>0</v>
      </c>
    </row>
    <row r="23" spans="1:7" ht="20.25" thickBot="1">
      <c r="B23" s="4" t="s">
        <v>20</v>
      </c>
      <c r="G23" s="79">
        <f>SUM(G21:G22)</f>
        <v>0</v>
      </c>
    </row>
    <row r="24" spans="1:7" ht="20.25" thickTop="1"/>
  </sheetData>
  <mergeCells count="3">
    <mergeCell ref="A1:G1"/>
    <mergeCell ref="A2:G2"/>
    <mergeCell ref="A3:G3"/>
  </mergeCells>
  <pageMargins left="1.05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D32" sqref="D32:G32"/>
    </sheetView>
  </sheetViews>
  <sheetFormatPr defaultRowHeight="20.100000000000001" customHeight="1"/>
  <cols>
    <col min="1" max="1" width="11.375" style="126" customWidth="1"/>
    <col min="2" max="2" width="15.75" style="126" customWidth="1"/>
    <col min="3" max="3" width="18.5" style="3" customWidth="1"/>
    <col min="4" max="4" width="13.125" style="3" customWidth="1"/>
    <col min="5" max="5" width="20.875" style="3" customWidth="1"/>
    <col min="6" max="6" width="37.375" style="105" customWidth="1"/>
    <col min="7" max="7" width="11.375" style="110" customWidth="1"/>
    <col min="8" max="16384" width="9" style="3"/>
  </cols>
  <sheetData>
    <row r="1" spans="1:7" ht="20.100000000000001" customHeight="1">
      <c r="A1" s="145" t="s">
        <v>0</v>
      </c>
      <c r="B1" s="145"/>
      <c r="C1" s="145"/>
      <c r="D1" s="145"/>
      <c r="E1" s="145"/>
      <c r="F1" s="145"/>
      <c r="G1" s="145"/>
    </row>
    <row r="2" spans="1:7" ht="20.100000000000001" customHeight="1">
      <c r="A2" s="145" t="s">
        <v>1</v>
      </c>
      <c r="B2" s="145"/>
      <c r="C2" s="145"/>
      <c r="D2" s="145"/>
      <c r="E2" s="145"/>
      <c r="F2" s="145"/>
      <c r="G2" s="145"/>
    </row>
    <row r="3" spans="1:7" ht="20.100000000000001" customHeight="1">
      <c r="A3" s="145" t="s">
        <v>2</v>
      </c>
      <c r="B3" s="145"/>
      <c r="C3" s="145"/>
      <c r="D3" s="145"/>
      <c r="E3" s="145"/>
      <c r="F3" s="145"/>
      <c r="G3" s="145"/>
    </row>
    <row r="4" spans="1:7" ht="20.100000000000001" customHeight="1">
      <c r="A4" s="87" t="s">
        <v>409</v>
      </c>
    </row>
    <row r="5" spans="1:7" ht="20.100000000000001" customHeight="1">
      <c r="A5" s="86" t="s">
        <v>45</v>
      </c>
      <c r="B5" s="86" t="s">
        <v>46</v>
      </c>
      <c r="C5" s="84" t="s">
        <v>47</v>
      </c>
      <c r="D5" s="84" t="s">
        <v>48</v>
      </c>
      <c r="E5" s="84" t="s">
        <v>49</v>
      </c>
      <c r="F5" s="106" t="s">
        <v>50</v>
      </c>
      <c r="G5" s="111" t="s">
        <v>8</v>
      </c>
    </row>
    <row r="6" spans="1:7" ht="20.100000000000001" customHeight="1">
      <c r="A6" s="123" t="s">
        <v>368</v>
      </c>
      <c r="B6" s="123" t="s">
        <v>370</v>
      </c>
      <c r="C6" s="117" t="s">
        <v>369</v>
      </c>
      <c r="D6" s="123" t="s">
        <v>375</v>
      </c>
      <c r="E6" s="117" t="s">
        <v>376</v>
      </c>
      <c r="F6" s="118" t="s">
        <v>387</v>
      </c>
      <c r="G6" s="119">
        <v>5100</v>
      </c>
    </row>
    <row r="7" spans="1:7" ht="20.100000000000001" customHeight="1">
      <c r="A7" s="123"/>
      <c r="B7" s="123"/>
      <c r="C7" s="117"/>
      <c r="D7" s="123"/>
      <c r="E7" s="117"/>
      <c r="F7" s="118" t="s">
        <v>380</v>
      </c>
      <c r="G7" s="120"/>
    </row>
    <row r="8" spans="1:7" ht="20.100000000000001" customHeight="1">
      <c r="A8" s="123" t="s">
        <v>368</v>
      </c>
      <c r="B8" s="123" t="s">
        <v>371</v>
      </c>
      <c r="C8" s="117" t="s">
        <v>373</v>
      </c>
      <c r="D8" s="123" t="s">
        <v>375</v>
      </c>
      <c r="E8" s="117" t="s">
        <v>377</v>
      </c>
      <c r="F8" s="118" t="s">
        <v>388</v>
      </c>
      <c r="G8" s="120">
        <v>36600</v>
      </c>
    </row>
    <row r="9" spans="1:7" ht="20.100000000000001" customHeight="1">
      <c r="A9" s="123"/>
      <c r="B9" s="123"/>
      <c r="C9" s="117" t="s">
        <v>374</v>
      </c>
      <c r="D9" s="123"/>
      <c r="E9" s="117" t="s">
        <v>378</v>
      </c>
      <c r="F9" s="118" t="s">
        <v>381</v>
      </c>
      <c r="G9" s="120"/>
    </row>
    <row r="10" spans="1:7" ht="20.100000000000001" customHeight="1">
      <c r="A10" s="123"/>
      <c r="B10" s="123"/>
      <c r="C10" s="117"/>
      <c r="D10" s="123"/>
      <c r="E10" s="117" t="s">
        <v>379</v>
      </c>
      <c r="F10" s="118"/>
      <c r="G10" s="120"/>
    </row>
    <row r="11" spans="1:7" ht="20.100000000000001" customHeight="1">
      <c r="A11" s="123" t="s">
        <v>368</v>
      </c>
      <c r="B11" s="123" t="s">
        <v>372</v>
      </c>
      <c r="C11" s="117" t="s">
        <v>382</v>
      </c>
      <c r="D11" s="123" t="s">
        <v>383</v>
      </c>
      <c r="E11" s="117" t="s">
        <v>385</v>
      </c>
      <c r="F11" s="118" t="s">
        <v>389</v>
      </c>
      <c r="G11" s="120">
        <v>79000</v>
      </c>
    </row>
    <row r="12" spans="1:7" ht="20.100000000000001" customHeight="1">
      <c r="A12" s="123"/>
      <c r="B12" s="123"/>
      <c r="C12" s="117"/>
      <c r="D12" s="124" t="s">
        <v>384</v>
      </c>
      <c r="E12" s="117" t="s">
        <v>386</v>
      </c>
      <c r="F12" s="118" t="s">
        <v>390</v>
      </c>
      <c r="G12" s="120"/>
    </row>
    <row r="13" spans="1:7" ht="20.100000000000001" customHeight="1">
      <c r="A13" s="123" t="s">
        <v>368</v>
      </c>
      <c r="B13" s="123" t="s">
        <v>372</v>
      </c>
      <c r="C13" s="117" t="s">
        <v>382</v>
      </c>
      <c r="D13" s="123" t="s">
        <v>413</v>
      </c>
      <c r="E13" s="123" t="s">
        <v>413</v>
      </c>
      <c r="F13" s="118" t="s">
        <v>391</v>
      </c>
      <c r="G13" s="120">
        <v>80000</v>
      </c>
    </row>
    <row r="14" spans="1:7" ht="20.100000000000001" customHeight="1">
      <c r="A14" s="123"/>
      <c r="B14" s="123"/>
      <c r="C14" s="117"/>
      <c r="D14" s="123"/>
      <c r="E14" s="123"/>
      <c r="F14" s="118" t="s">
        <v>392</v>
      </c>
      <c r="G14" s="120"/>
    </row>
    <row r="15" spans="1:7" ht="20.100000000000001" customHeight="1">
      <c r="A15" s="123" t="s">
        <v>368</v>
      </c>
      <c r="B15" s="123" t="s">
        <v>372</v>
      </c>
      <c r="C15" s="117" t="s">
        <v>382</v>
      </c>
      <c r="D15" s="123" t="s">
        <v>413</v>
      </c>
      <c r="E15" s="123" t="s">
        <v>413</v>
      </c>
      <c r="F15" s="118" t="s">
        <v>393</v>
      </c>
      <c r="G15" s="120">
        <v>90000</v>
      </c>
    </row>
    <row r="16" spans="1:7" ht="20.100000000000001" customHeight="1">
      <c r="A16" s="123"/>
      <c r="B16" s="123"/>
      <c r="C16" s="117"/>
      <c r="D16" s="123"/>
      <c r="E16" s="123"/>
      <c r="F16" s="118" t="s">
        <v>394</v>
      </c>
      <c r="G16" s="120"/>
    </row>
    <row r="17" spans="1:7" ht="20.100000000000001" customHeight="1">
      <c r="A17" s="123" t="s">
        <v>368</v>
      </c>
      <c r="B17" s="123" t="s">
        <v>372</v>
      </c>
      <c r="C17" s="117" t="s">
        <v>382</v>
      </c>
      <c r="D17" s="123" t="s">
        <v>413</v>
      </c>
      <c r="E17" s="123" t="s">
        <v>413</v>
      </c>
      <c r="F17" s="118" t="s">
        <v>395</v>
      </c>
      <c r="G17" s="120">
        <v>85000</v>
      </c>
    </row>
    <row r="18" spans="1:7" ht="20.100000000000001" customHeight="1">
      <c r="A18" s="123"/>
      <c r="B18" s="123"/>
      <c r="C18" s="117"/>
      <c r="D18" s="123"/>
      <c r="E18" s="123"/>
      <c r="F18" s="118" t="s">
        <v>396</v>
      </c>
      <c r="G18" s="120"/>
    </row>
    <row r="19" spans="1:7" ht="20.100000000000001" customHeight="1">
      <c r="A19" s="123" t="s">
        <v>368</v>
      </c>
      <c r="B19" s="123" t="s">
        <v>372</v>
      </c>
      <c r="C19" s="117" t="s">
        <v>382</v>
      </c>
      <c r="D19" s="123" t="s">
        <v>413</v>
      </c>
      <c r="E19" s="123" t="s">
        <v>413</v>
      </c>
      <c r="F19" s="118" t="s">
        <v>397</v>
      </c>
      <c r="G19" s="120">
        <v>37000</v>
      </c>
    </row>
    <row r="20" spans="1:7" ht="20.100000000000001" customHeight="1">
      <c r="A20" s="123" t="s">
        <v>368</v>
      </c>
      <c r="B20" s="123" t="s">
        <v>372</v>
      </c>
      <c r="C20" s="117" t="s">
        <v>382</v>
      </c>
      <c r="D20" s="123" t="s">
        <v>413</v>
      </c>
      <c r="E20" s="123" t="s">
        <v>413</v>
      </c>
      <c r="F20" s="118" t="s">
        <v>398</v>
      </c>
      <c r="G20" s="120">
        <v>56000</v>
      </c>
    </row>
    <row r="21" spans="1:7" ht="20.100000000000001" customHeight="1">
      <c r="A21" s="123"/>
      <c r="B21" s="123"/>
      <c r="C21" s="117"/>
      <c r="D21" s="123"/>
      <c r="E21" s="123"/>
      <c r="F21" s="118" t="s">
        <v>399</v>
      </c>
      <c r="G21" s="120"/>
    </row>
    <row r="22" spans="1:7" ht="20.100000000000001" customHeight="1">
      <c r="A22" s="123" t="s">
        <v>368</v>
      </c>
      <c r="B22" s="123" t="s">
        <v>372</v>
      </c>
      <c r="C22" s="117" t="s">
        <v>382</v>
      </c>
      <c r="D22" s="123" t="s">
        <v>413</v>
      </c>
      <c r="E22" s="123" t="s">
        <v>413</v>
      </c>
      <c r="F22" s="118" t="s">
        <v>400</v>
      </c>
      <c r="G22" s="120">
        <v>97000</v>
      </c>
    </row>
    <row r="23" spans="1:7" ht="20.100000000000001" customHeight="1">
      <c r="A23" s="123"/>
      <c r="B23" s="123"/>
      <c r="C23" s="117"/>
      <c r="D23" s="117"/>
      <c r="E23" s="117"/>
      <c r="F23" s="118" t="s">
        <v>401</v>
      </c>
      <c r="G23" s="120"/>
    </row>
    <row r="24" spans="1:7" ht="20.100000000000001" customHeight="1">
      <c r="A24" s="123" t="s">
        <v>406</v>
      </c>
      <c r="B24" s="123" t="s">
        <v>405</v>
      </c>
      <c r="C24" s="117" t="s">
        <v>404</v>
      </c>
      <c r="D24" s="123" t="s">
        <v>383</v>
      </c>
      <c r="E24" s="125" t="s">
        <v>403</v>
      </c>
      <c r="F24" s="118" t="s">
        <v>402</v>
      </c>
      <c r="G24" s="120">
        <v>376500</v>
      </c>
    </row>
    <row r="25" spans="1:7" ht="20.100000000000001" customHeight="1">
      <c r="A25" s="123" t="s">
        <v>407</v>
      </c>
      <c r="B25" s="123"/>
      <c r="C25" s="117" t="s">
        <v>405</v>
      </c>
      <c r="D25" s="124" t="s">
        <v>384</v>
      </c>
      <c r="E25" s="117"/>
      <c r="F25" s="118"/>
      <c r="G25" s="120"/>
    </row>
    <row r="26" spans="1:7" ht="20.100000000000001" customHeight="1">
      <c r="A26" s="123" t="s">
        <v>408</v>
      </c>
      <c r="B26" s="123"/>
      <c r="C26" s="117"/>
      <c r="D26" s="121"/>
      <c r="E26" s="117"/>
      <c r="F26" s="118"/>
      <c r="G26" s="120"/>
    </row>
    <row r="27" spans="1:7" ht="20.100000000000001" customHeight="1">
      <c r="A27" s="146" t="s">
        <v>20</v>
      </c>
      <c r="B27" s="147"/>
      <c r="C27" s="147"/>
      <c r="D27" s="147"/>
      <c r="E27" s="147"/>
      <c r="F27" s="148"/>
      <c r="G27" s="122">
        <f>SUM(G6:G26)</f>
        <v>942200</v>
      </c>
    </row>
    <row r="28" spans="1:7" ht="20.100000000000001" customHeight="1">
      <c r="A28" s="127"/>
      <c r="B28" s="127"/>
      <c r="C28" s="9"/>
      <c r="D28" s="9"/>
      <c r="E28" s="9"/>
      <c r="F28" s="109"/>
      <c r="G28" s="116"/>
    </row>
    <row r="29" spans="1:7" ht="20.100000000000001" customHeight="1">
      <c r="A29" s="87" t="s">
        <v>44</v>
      </c>
    </row>
    <row r="30" spans="1:7" ht="20.100000000000001" customHeight="1">
      <c r="A30" s="86" t="s">
        <v>45</v>
      </c>
      <c r="B30" s="86" t="s">
        <v>46</v>
      </c>
      <c r="C30" s="5" t="s">
        <v>47</v>
      </c>
      <c r="D30" s="5" t="s">
        <v>48</v>
      </c>
      <c r="E30" s="5" t="s">
        <v>49</v>
      </c>
      <c r="F30" s="106" t="s">
        <v>50</v>
      </c>
      <c r="G30" s="111" t="s">
        <v>8</v>
      </c>
    </row>
    <row r="31" spans="1:7" ht="20.100000000000001" customHeight="1">
      <c r="A31" s="130"/>
      <c r="B31" s="128"/>
      <c r="C31" s="11"/>
      <c r="D31" s="11"/>
      <c r="E31" s="11"/>
      <c r="F31" s="107"/>
      <c r="G31" s="112"/>
    </row>
    <row r="32" spans="1:7" ht="20.100000000000001" customHeight="1">
      <c r="A32" s="130" t="s">
        <v>417</v>
      </c>
      <c r="B32" s="128" t="s">
        <v>417</v>
      </c>
      <c r="C32" s="128" t="s">
        <v>417</v>
      </c>
      <c r="D32" s="128" t="s">
        <v>417</v>
      </c>
      <c r="E32" s="128" t="s">
        <v>417</v>
      </c>
      <c r="F32" s="136" t="s">
        <v>417</v>
      </c>
      <c r="G32" s="137" t="s">
        <v>417</v>
      </c>
    </row>
    <row r="33" spans="1:7" ht="20.100000000000001" customHeight="1">
      <c r="A33" s="130"/>
      <c r="B33" s="128"/>
      <c r="C33" s="11"/>
      <c r="D33" s="11"/>
      <c r="E33" s="11"/>
      <c r="F33" s="107"/>
      <c r="G33" s="113"/>
    </row>
    <row r="34" spans="1:7" ht="20.100000000000001" customHeight="1">
      <c r="A34" s="131"/>
      <c r="B34" s="128"/>
      <c r="C34" s="11"/>
      <c r="D34" s="11"/>
      <c r="E34" s="11"/>
      <c r="F34" s="107"/>
      <c r="G34" s="113"/>
    </row>
    <row r="35" spans="1:7" ht="20.100000000000001" customHeight="1">
      <c r="A35" s="131"/>
      <c r="B35" s="128"/>
      <c r="C35" s="11"/>
      <c r="D35" s="11"/>
      <c r="E35" s="11"/>
      <c r="F35" s="107"/>
      <c r="G35" s="113"/>
    </row>
    <row r="36" spans="1:7" ht="20.100000000000001" customHeight="1">
      <c r="A36" s="132"/>
      <c r="B36" s="129"/>
      <c r="C36" s="16"/>
      <c r="D36" s="16"/>
      <c r="E36" s="16"/>
      <c r="F36" s="108"/>
      <c r="G36" s="114"/>
    </row>
    <row r="37" spans="1:7" ht="20.100000000000001" customHeight="1">
      <c r="A37" s="149" t="s">
        <v>20</v>
      </c>
      <c r="B37" s="150"/>
      <c r="C37" s="150"/>
      <c r="D37" s="150"/>
      <c r="E37" s="150"/>
      <c r="F37" s="151"/>
      <c r="G37" s="115"/>
    </row>
  </sheetData>
  <mergeCells count="5">
    <mergeCell ref="A1:G1"/>
    <mergeCell ref="A2:G2"/>
    <mergeCell ref="A3:G3"/>
    <mergeCell ref="A27:F27"/>
    <mergeCell ref="A37:F37"/>
  </mergeCells>
  <pageMargins left="0.5" right="0.23" top="0.35" bottom="0.26" header="0.26" footer="0.1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H39"/>
  <sheetViews>
    <sheetView topLeftCell="A28" workbookViewId="0">
      <selection sqref="A1:H14"/>
    </sheetView>
  </sheetViews>
  <sheetFormatPr defaultRowHeight="21" customHeight="1"/>
  <cols>
    <col min="1" max="1" width="4.875" style="3" customWidth="1"/>
    <col min="2" max="2" width="12.125" style="3" customWidth="1"/>
    <col min="3" max="4" width="12.5" style="3" customWidth="1"/>
    <col min="5" max="5" width="9.5" style="3" customWidth="1"/>
    <col min="6" max="6" width="10.75" style="3" customWidth="1"/>
    <col min="7" max="7" width="11" style="77" customWidth="1"/>
    <col min="8" max="8" width="10" style="3" customWidth="1"/>
    <col min="9" max="16384" width="9" style="3"/>
  </cols>
  <sheetData>
    <row r="3" spans="1:7" ht="21" customHeight="1">
      <c r="A3" s="145" t="s">
        <v>0</v>
      </c>
      <c r="B3" s="145"/>
      <c r="C3" s="145"/>
      <c r="D3" s="145"/>
      <c r="E3" s="145"/>
      <c r="F3" s="145"/>
      <c r="G3" s="145"/>
    </row>
    <row r="4" spans="1:7" ht="21" customHeight="1">
      <c r="A4" s="145" t="s">
        <v>1</v>
      </c>
      <c r="B4" s="145"/>
      <c r="C4" s="145"/>
      <c r="D4" s="145"/>
      <c r="E4" s="145"/>
      <c r="F4" s="145"/>
      <c r="G4" s="145"/>
    </row>
    <row r="5" spans="1:7" ht="21" customHeight="1">
      <c r="A5" s="145" t="s">
        <v>2</v>
      </c>
      <c r="B5" s="145"/>
      <c r="C5" s="145"/>
      <c r="D5" s="145"/>
      <c r="E5" s="145"/>
      <c r="F5" s="145"/>
      <c r="G5" s="145"/>
    </row>
    <row r="6" spans="1:7" ht="21" customHeight="1">
      <c r="B6" s="4" t="s">
        <v>410</v>
      </c>
    </row>
    <row r="7" spans="1:7" ht="21" customHeight="1">
      <c r="A7" s="3" t="s">
        <v>17</v>
      </c>
      <c r="B7" s="3" t="s">
        <v>62</v>
      </c>
      <c r="G7" s="77">
        <v>5271.55</v>
      </c>
    </row>
    <row r="8" spans="1:7" ht="21" customHeight="1">
      <c r="B8" s="3" t="s">
        <v>63</v>
      </c>
      <c r="G8" s="77">
        <v>366872</v>
      </c>
    </row>
    <row r="9" spans="1:7" ht="21" customHeight="1">
      <c r="B9" s="3" t="s">
        <v>64</v>
      </c>
      <c r="G9" s="77">
        <v>8353.7999999999993</v>
      </c>
    </row>
    <row r="10" spans="1:7" ht="21" customHeight="1">
      <c r="B10" s="3" t="s">
        <v>65</v>
      </c>
      <c r="G10" s="77">
        <v>127277.5</v>
      </c>
    </row>
    <row r="11" spans="1:7" ht="21" customHeight="1">
      <c r="B11" s="3" t="s">
        <v>66</v>
      </c>
      <c r="G11" s="77">
        <v>1288400.71</v>
      </c>
    </row>
    <row r="12" spans="1:7" ht="21" customHeight="1">
      <c r="B12" s="3" t="s">
        <v>343</v>
      </c>
      <c r="G12" s="77">
        <v>252084</v>
      </c>
    </row>
    <row r="14" spans="1:7" ht="21" customHeight="1" thickBot="1">
      <c r="B14" s="4" t="s">
        <v>20</v>
      </c>
      <c r="G14" s="79">
        <f>SUM(G7:G13)</f>
        <v>2048259.56</v>
      </c>
    </row>
    <row r="15" spans="1:7" ht="21" customHeight="1" thickTop="1"/>
    <row r="16" spans="1:7" ht="21" customHeight="1">
      <c r="B16" s="4" t="s">
        <v>51</v>
      </c>
    </row>
    <row r="17" spans="2:8" ht="21" customHeight="1">
      <c r="B17" s="25"/>
      <c r="C17" s="25"/>
    </row>
    <row r="18" spans="2:8" ht="21" customHeight="1">
      <c r="B18" s="26"/>
      <c r="C18" s="26"/>
      <c r="G18" s="77">
        <v>0</v>
      </c>
    </row>
    <row r="19" spans="2:8" ht="21" customHeight="1" thickBot="1">
      <c r="B19" s="4" t="s">
        <v>20</v>
      </c>
      <c r="G19" s="79">
        <f>SUM(G18)</f>
        <v>0</v>
      </c>
    </row>
    <row r="20" spans="2:8" ht="21" customHeight="1" thickTop="1"/>
    <row r="21" spans="2:8" ht="21" customHeight="1">
      <c r="B21" s="4" t="s">
        <v>52</v>
      </c>
    </row>
    <row r="23" spans="2:8" ht="21" customHeight="1">
      <c r="B23" s="33" t="s">
        <v>53</v>
      </c>
      <c r="C23" s="33" t="s">
        <v>54</v>
      </c>
      <c r="D23" s="33" t="s">
        <v>55</v>
      </c>
      <c r="E23" s="152" t="s">
        <v>56</v>
      </c>
      <c r="F23" s="153"/>
      <c r="G23" s="80" t="s">
        <v>59</v>
      </c>
      <c r="H23" s="33" t="s">
        <v>60</v>
      </c>
    </row>
    <row r="24" spans="2:8" ht="21" customHeight="1">
      <c r="B24" s="34"/>
      <c r="C24" s="34"/>
      <c r="D24" s="34"/>
      <c r="E24" s="35" t="s">
        <v>57</v>
      </c>
      <c r="F24" s="36" t="s">
        <v>58</v>
      </c>
      <c r="G24" s="37"/>
      <c r="H24" s="38"/>
    </row>
    <row r="25" spans="2:8" ht="21" customHeight="1">
      <c r="B25" s="6"/>
      <c r="C25" s="6"/>
      <c r="D25" s="6"/>
      <c r="E25" s="27"/>
      <c r="F25" s="7"/>
      <c r="G25" s="7"/>
      <c r="H25" s="6"/>
    </row>
    <row r="26" spans="2:8" ht="21" customHeight="1">
      <c r="B26" s="11"/>
      <c r="C26" s="11"/>
      <c r="D26" s="11"/>
      <c r="E26" s="10"/>
      <c r="F26" s="12"/>
      <c r="G26" s="12"/>
      <c r="H26" s="11"/>
    </row>
    <row r="27" spans="2:8" ht="21" customHeight="1">
      <c r="B27" s="11"/>
      <c r="C27" s="28"/>
      <c r="D27" s="11"/>
      <c r="E27" s="10"/>
      <c r="F27" s="30"/>
      <c r="G27" s="30"/>
      <c r="H27" s="11"/>
    </row>
    <row r="28" spans="2:8" ht="21" customHeight="1">
      <c r="B28" s="11"/>
      <c r="C28" s="11"/>
      <c r="D28" s="11"/>
      <c r="E28" s="10"/>
      <c r="F28" s="12"/>
      <c r="G28" s="12"/>
      <c r="H28" s="11"/>
    </row>
    <row r="29" spans="2:8" ht="21" customHeight="1">
      <c r="B29" s="11"/>
      <c r="C29" s="11"/>
      <c r="D29" s="11"/>
      <c r="E29" s="10"/>
      <c r="F29" s="12"/>
      <c r="G29" s="12"/>
      <c r="H29" s="11"/>
    </row>
    <row r="30" spans="2:8" ht="21" customHeight="1">
      <c r="B30" s="16"/>
      <c r="C30" s="29"/>
      <c r="D30" s="16"/>
      <c r="E30" s="15"/>
      <c r="F30" s="31"/>
      <c r="G30" s="31"/>
      <c r="H30" s="11"/>
    </row>
    <row r="31" spans="2:8" ht="21" customHeight="1">
      <c r="B31" s="149" t="s">
        <v>20</v>
      </c>
      <c r="C31" s="151"/>
      <c r="D31" s="24"/>
      <c r="E31" s="21"/>
      <c r="F31" s="22"/>
      <c r="G31" s="22"/>
      <c r="H31" s="24"/>
    </row>
    <row r="33" spans="2:7" ht="21" customHeight="1">
      <c r="B33" s="32" t="s">
        <v>312</v>
      </c>
    </row>
    <row r="35" spans="2:7" ht="21" customHeight="1">
      <c r="B35" s="4" t="s">
        <v>61</v>
      </c>
    </row>
    <row r="36" spans="2:7" ht="21" customHeight="1">
      <c r="B36" s="25"/>
      <c r="C36" s="25"/>
    </row>
    <row r="37" spans="2:7" ht="21" customHeight="1">
      <c r="B37" s="26"/>
      <c r="C37" s="26"/>
      <c r="G37" s="77">
        <v>0</v>
      </c>
    </row>
    <row r="38" spans="2:7" ht="21" customHeight="1" thickBot="1">
      <c r="B38" s="4" t="s">
        <v>20</v>
      </c>
      <c r="G38" s="79">
        <f>SUM(G37)</f>
        <v>0</v>
      </c>
    </row>
    <row r="39" spans="2:7" ht="21" customHeight="1" thickTop="1"/>
  </sheetData>
  <mergeCells count="5">
    <mergeCell ref="A3:G3"/>
    <mergeCell ref="A4:G4"/>
    <mergeCell ref="A5:G5"/>
    <mergeCell ref="E23:F23"/>
    <mergeCell ref="B31:C31"/>
  </mergeCells>
  <pageMargins left="0.7" right="0.3" top="0.37" bottom="0.28999999999999998" header="0.3" footer="0.1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I11" sqref="I11"/>
    </sheetView>
  </sheetViews>
  <sheetFormatPr defaultRowHeight="19.5"/>
  <cols>
    <col min="1" max="1" width="3.75" style="3" customWidth="1"/>
    <col min="2" max="3" width="9" style="3"/>
    <col min="4" max="4" width="6.75" style="3" customWidth="1"/>
    <col min="5" max="5" width="6.25" style="3" customWidth="1"/>
    <col min="6" max="6" width="9" style="3"/>
    <col min="7" max="7" width="11.125" style="77" customWidth="1"/>
    <col min="8" max="8" width="4.625" style="3" customWidth="1"/>
    <col min="9" max="9" width="12" style="77" customWidth="1"/>
    <col min="10" max="10" width="12.125" style="3" customWidth="1"/>
    <col min="11" max="16384" width="9" style="3"/>
  </cols>
  <sheetData>
    <row r="1" spans="1:10">
      <c r="A1" s="145" t="s">
        <v>0</v>
      </c>
      <c r="B1" s="145"/>
      <c r="C1" s="145"/>
      <c r="D1" s="145"/>
      <c r="E1" s="145"/>
      <c r="F1" s="145"/>
      <c r="G1" s="145"/>
    </row>
    <row r="2" spans="1:10">
      <c r="A2" s="145" t="s">
        <v>1</v>
      </c>
      <c r="B2" s="145"/>
      <c r="C2" s="145"/>
      <c r="D2" s="145"/>
      <c r="E2" s="145"/>
      <c r="F2" s="145"/>
      <c r="G2" s="145"/>
    </row>
    <row r="3" spans="1:10">
      <c r="A3" s="145" t="s">
        <v>2</v>
      </c>
      <c r="B3" s="145"/>
      <c r="C3" s="145"/>
      <c r="D3" s="145"/>
      <c r="E3" s="145"/>
      <c r="F3" s="145"/>
      <c r="G3" s="145"/>
    </row>
    <row r="5" spans="1:10">
      <c r="A5" s="4" t="s">
        <v>411</v>
      </c>
    </row>
    <row r="6" spans="1:10">
      <c r="A6" s="3" t="s">
        <v>67</v>
      </c>
      <c r="J6" s="77">
        <v>9896462.5299999993</v>
      </c>
    </row>
    <row r="7" spans="1:10">
      <c r="B7" s="3" t="s">
        <v>345</v>
      </c>
      <c r="G7" s="77">
        <v>4512360.0999999996</v>
      </c>
    </row>
    <row r="8" spans="1:10">
      <c r="B8" s="32" t="s">
        <v>344</v>
      </c>
    </row>
    <row r="9" spans="1:10">
      <c r="B9" s="4" t="s">
        <v>69</v>
      </c>
      <c r="G9" s="81">
        <v>1128090.03</v>
      </c>
    </row>
    <row r="10" spans="1:10">
      <c r="B10" s="3" t="s">
        <v>68</v>
      </c>
      <c r="G10" s="83"/>
    </row>
    <row r="11" spans="1:10">
      <c r="B11" s="3" t="s">
        <v>346</v>
      </c>
      <c r="G11" s="83"/>
      <c r="I11" s="77">
        <v>3384270.07</v>
      </c>
    </row>
    <row r="12" spans="1:10">
      <c r="B12" s="3" t="s">
        <v>70</v>
      </c>
      <c r="G12" s="83"/>
      <c r="I12" s="77">
        <v>0</v>
      </c>
    </row>
    <row r="13" spans="1:10">
      <c r="G13" s="83"/>
    </row>
    <row r="14" spans="1:10">
      <c r="G14" s="83"/>
    </row>
    <row r="15" spans="1:10">
      <c r="A15" s="3" t="s">
        <v>39</v>
      </c>
      <c r="B15" s="3" t="s">
        <v>71</v>
      </c>
      <c r="F15" s="39"/>
      <c r="G15" s="83"/>
      <c r="I15" s="89" t="s">
        <v>347</v>
      </c>
      <c r="J15" s="77">
        <v>1634270.07</v>
      </c>
    </row>
    <row r="16" spans="1:10" ht="20.25" thickBot="1">
      <c r="B16" s="3" t="s">
        <v>72</v>
      </c>
      <c r="G16" s="83"/>
      <c r="I16" s="90"/>
      <c r="J16" s="91">
        <f>J6+J15</f>
        <v>11530732.6</v>
      </c>
    </row>
    <row r="17" spans="1:10" ht="20.25" thickTop="1">
      <c r="B17" s="4"/>
      <c r="G17" s="83"/>
    </row>
    <row r="18" spans="1:10">
      <c r="G18" s="83"/>
    </row>
    <row r="19" spans="1:10">
      <c r="A19" s="4" t="s">
        <v>73</v>
      </c>
      <c r="G19" s="83"/>
    </row>
    <row r="20" spans="1:10">
      <c r="B20" s="3" t="s">
        <v>74</v>
      </c>
      <c r="J20" s="77">
        <v>0</v>
      </c>
    </row>
    <row r="21" spans="1:10">
      <c r="B21" s="3" t="s">
        <v>75</v>
      </c>
      <c r="G21" s="83"/>
      <c r="J21" s="77">
        <v>0</v>
      </c>
    </row>
    <row r="22" spans="1:10">
      <c r="B22" s="3" t="s">
        <v>76</v>
      </c>
      <c r="G22" s="83"/>
      <c r="J22" s="77">
        <v>0</v>
      </c>
    </row>
    <row r="23" spans="1:10">
      <c r="B23" s="3" t="s">
        <v>77</v>
      </c>
      <c r="J23" s="77">
        <v>0</v>
      </c>
    </row>
    <row r="24" spans="1:10">
      <c r="B24" s="3" t="s">
        <v>78</v>
      </c>
      <c r="J24" s="77">
        <v>0</v>
      </c>
    </row>
    <row r="25" spans="1:10">
      <c r="B25" s="3" t="s">
        <v>79</v>
      </c>
      <c r="J25" s="77"/>
    </row>
    <row r="26" spans="1:10">
      <c r="B26" s="3" t="s">
        <v>80</v>
      </c>
      <c r="I26" s="83"/>
      <c r="J26" s="81">
        <v>11530732.6</v>
      </c>
    </row>
    <row r="27" spans="1:10" ht="20.25" thickBot="1">
      <c r="I27" s="83"/>
      <c r="J27" s="92">
        <f>SUM(J20:J26)</f>
        <v>11530732.6</v>
      </c>
    </row>
    <row r="28" spans="1:10" ht="20.25" thickTop="1"/>
    <row r="29" spans="1:10">
      <c r="A29" s="3" t="s">
        <v>348</v>
      </c>
      <c r="I29" s="82"/>
    </row>
    <row r="30" spans="1:10">
      <c r="A30" s="3" t="s">
        <v>349</v>
      </c>
    </row>
  </sheetData>
  <mergeCells count="3">
    <mergeCell ref="A1:G1"/>
    <mergeCell ref="A2:G2"/>
    <mergeCell ref="A3:G3"/>
  </mergeCells>
  <pageMargins left="0.7" right="0.3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C10" sqref="C10"/>
    </sheetView>
  </sheetViews>
  <sheetFormatPr defaultRowHeight="21.95" customHeight="1"/>
  <cols>
    <col min="1" max="1" width="9.125" style="3" customWidth="1"/>
    <col min="2" max="2" width="16.375" style="3" customWidth="1"/>
    <col min="3" max="3" width="43.625" style="3" customWidth="1"/>
    <col min="4" max="4" width="11.875" style="96" customWidth="1"/>
    <col min="5" max="5" width="12.75" style="77" customWidth="1"/>
    <col min="6" max="7" width="12.75" style="96" customWidth="1"/>
    <col min="8" max="8" width="12.25" style="3" customWidth="1"/>
    <col min="9" max="9" width="13.625" style="3" customWidth="1"/>
    <col min="10" max="16384" width="9" style="3"/>
  </cols>
  <sheetData>
    <row r="1" spans="1:8" ht="21.95" customHeight="1">
      <c r="A1" s="145" t="s">
        <v>0</v>
      </c>
      <c r="B1" s="145"/>
      <c r="C1" s="145"/>
      <c r="D1" s="145"/>
      <c r="E1" s="145"/>
      <c r="F1" s="145"/>
      <c r="G1" s="145"/>
    </row>
    <row r="2" spans="1:8" ht="21.95" customHeight="1">
      <c r="A2" s="145" t="s">
        <v>1</v>
      </c>
      <c r="B2" s="145"/>
      <c r="C2" s="145"/>
      <c r="D2" s="145"/>
      <c r="E2" s="145"/>
      <c r="F2" s="145"/>
      <c r="G2" s="145"/>
    </row>
    <row r="3" spans="1:8" ht="21.95" customHeight="1">
      <c r="A3" s="145" t="s">
        <v>2</v>
      </c>
      <c r="B3" s="145"/>
      <c r="C3" s="145"/>
      <c r="D3" s="145"/>
      <c r="E3" s="145"/>
      <c r="F3" s="145"/>
      <c r="G3" s="145"/>
    </row>
    <row r="4" spans="1:8" ht="21.95" customHeight="1">
      <c r="A4" s="4" t="s">
        <v>412</v>
      </c>
    </row>
    <row r="5" spans="1:8" ht="21.95" customHeight="1">
      <c r="A5" s="154" t="s">
        <v>48</v>
      </c>
      <c r="B5" s="154" t="s">
        <v>49</v>
      </c>
      <c r="C5" s="154" t="s">
        <v>50</v>
      </c>
      <c r="D5" s="103" t="s">
        <v>81</v>
      </c>
      <c r="E5" s="156" t="s">
        <v>83</v>
      </c>
      <c r="F5" s="158" t="s">
        <v>84</v>
      </c>
      <c r="G5" s="158" t="s">
        <v>85</v>
      </c>
      <c r="H5" s="154" t="s">
        <v>86</v>
      </c>
    </row>
    <row r="6" spans="1:8" ht="21.95" customHeight="1">
      <c r="A6" s="155"/>
      <c r="B6" s="155"/>
      <c r="C6" s="155"/>
      <c r="D6" s="104" t="s">
        <v>82</v>
      </c>
      <c r="E6" s="157"/>
      <c r="F6" s="159"/>
      <c r="G6" s="159"/>
      <c r="H6" s="155"/>
    </row>
    <row r="7" spans="1:8" ht="21.95" customHeight="1">
      <c r="A7" s="133" t="s">
        <v>350</v>
      </c>
      <c r="B7" s="134" t="s">
        <v>351</v>
      </c>
      <c r="C7" s="93" t="s">
        <v>352</v>
      </c>
      <c r="D7" s="101">
        <v>119900</v>
      </c>
      <c r="E7" s="95">
        <v>0</v>
      </c>
      <c r="F7" s="97">
        <v>70000</v>
      </c>
      <c r="G7" s="97">
        <f>D7-F7</f>
        <v>49900</v>
      </c>
      <c r="H7" s="95">
        <v>0</v>
      </c>
    </row>
    <row r="8" spans="1:8" ht="21.95" customHeight="1">
      <c r="A8" s="24"/>
      <c r="B8" s="134"/>
      <c r="C8" s="93" t="s">
        <v>353</v>
      </c>
      <c r="D8" s="101"/>
      <c r="E8" s="95"/>
      <c r="F8" s="97"/>
      <c r="G8" s="97"/>
      <c r="H8" s="95"/>
    </row>
    <row r="9" spans="1:8" ht="21.95" customHeight="1">
      <c r="A9" s="24"/>
      <c r="B9" s="134" t="s">
        <v>351</v>
      </c>
      <c r="C9" s="94" t="s">
        <v>365</v>
      </c>
      <c r="D9" s="100">
        <v>151800</v>
      </c>
      <c r="E9" s="95">
        <v>0</v>
      </c>
      <c r="F9" s="97">
        <v>80000</v>
      </c>
      <c r="G9" s="97">
        <f t="shared" ref="G9:G23" si="0">D9-F9</f>
        <v>71800</v>
      </c>
      <c r="H9" s="95">
        <v>0</v>
      </c>
    </row>
    <row r="10" spans="1:8" ht="21.95" customHeight="1">
      <c r="A10" s="24"/>
      <c r="B10" s="134"/>
      <c r="C10" s="94" t="s">
        <v>366</v>
      </c>
      <c r="D10" s="100"/>
      <c r="E10" s="95"/>
      <c r="F10" s="97"/>
      <c r="G10" s="97"/>
      <c r="H10" s="95"/>
    </row>
    <row r="11" spans="1:8" ht="21.95" customHeight="1">
      <c r="A11" s="24"/>
      <c r="B11" s="134" t="s">
        <v>351</v>
      </c>
      <c r="C11" s="94" t="s">
        <v>354</v>
      </c>
      <c r="D11" s="100">
        <v>326000</v>
      </c>
      <c r="E11" s="95">
        <v>0</v>
      </c>
      <c r="F11" s="97">
        <v>325000</v>
      </c>
      <c r="G11" s="97">
        <f t="shared" si="0"/>
        <v>1000</v>
      </c>
      <c r="H11" s="95">
        <v>0</v>
      </c>
    </row>
    <row r="12" spans="1:8" ht="21.95" customHeight="1">
      <c r="A12" s="24"/>
      <c r="B12" s="134"/>
      <c r="C12" s="94" t="s">
        <v>355</v>
      </c>
      <c r="D12" s="100"/>
      <c r="E12" s="95"/>
      <c r="F12" s="97"/>
      <c r="G12" s="97"/>
      <c r="H12" s="95"/>
    </row>
    <row r="13" spans="1:8" ht="21.95" customHeight="1">
      <c r="A13" s="24"/>
      <c r="B13" s="134" t="s">
        <v>351</v>
      </c>
      <c r="C13" s="94" t="s">
        <v>354</v>
      </c>
      <c r="D13" s="100">
        <v>635000</v>
      </c>
      <c r="E13" s="95">
        <v>0</v>
      </c>
      <c r="F13" s="97">
        <v>634000</v>
      </c>
      <c r="G13" s="97">
        <f t="shared" si="0"/>
        <v>1000</v>
      </c>
      <c r="H13" s="95">
        <v>0</v>
      </c>
    </row>
    <row r="14" spans="1:8" ht="21.95" customHeight="1">
      <c r="A14" s="24"/>
      <c r="B14" s="134"/>
      <c r="C14" s="94" t="s">
        <v>367</v>
      </c>
      <c r="D14" s="98"/>
      <c r="E14" s="95"/>
      <c r="F14" s="98"/>
      <c r="G14" s="97"/>
      <c r="H14" s="95"/>
    </row>
    <row r="15" spans="1:8" ht="21.95" customHeight="1">
      <c r="A15" s="24"/>
      <c r="B15" s="134" t="s">
        <v>351</v>
      </c>
      <c r="C15" s="94" t="s">
        <v>356</v>
      </c>
      <c r="D15" s="100">
        <v>85000</v>
      </c>
      <c r="E15" s="95">
        <v>0</v>
      </c>
      <c r="F15" s="99">
        <v>84500</v>
      </c>
      <c r="G15" s="97">
        <f t="shared" si="0"/>
        <v>500</v>
      </c>
      <c r="H15" s="95">
        <v>0</v>
      </c>
    </row>
    <row r="16" spans="1:8" ht="21.95" customHeight="1">
      <c r="A16" s="24"/>
      <c r="B16" s="134" t="s">
        <v>351</v>
      </c>
      <c r="C16" s="94" t="s">
        <v>357</v>
      </c>
      <c r="D16" s="100">
        <v>71000</v>
      </c>
      <c r="E16" s="95">
        <v>0</v>
      </c>
      <c r="F16" s="99">
        <v>70500</v>
      </c>
      <c r="G16" s="97">
        <f t="shared" si="0"/>
        <v>500</v>
      </c>
      <c r="H16" s="95">
        <v>0</v>
      </c>
    </row>
    <row r="17" spans="1:8" ht="21.95" customHeight="1">
      <c r="A17" s="24"/>
      <c r="B17" s="134"/>
      <c r="C17" s="94" t="s">
        <v>358</v>
      </c>
      <c r="D17" s="100"/>
      <c r="E17" s="95"/>
      <c r="F17" s="100"/>
      <c r="G17" s="97"/>
      <c r="H17" s="95"/>
    </row>
    <row r="18" spans="1:8" ht="21.95" customHeight="1">
      <c r="A18" s="24"/>
      <c r="B18" s="134" t="s">
        <v>351</v>
      </c>
      <c r="C18" s="94" t="s">
        <v>363</v>
      </c>
      <c r="D18" s="100">
        <v>167000</v>
      </c>
      <c r="E18" s="95">
        <v>0</v>
      </c>
      <c r="F18" s="99">
        <v>93000</v>
      </c>
      <c r="G18" s="97">
        <f t="shared" si="0"/>
        <v>74000</v>
      </c>
      <c r="H18" s="95">
        <v>0</v>
      </c>
    </row>
    <row r="19" spans="1:8" ht="21.95" customHeight="1">
      <c r="A19" s="24"/>
      <c r="B19" s="134"/>
      <c r="C19" s="94" t="s">
        <v>364</v>
      </c>
      <c r="D19" s="100"/>
      <c r="E19" s="95"/>
      <c r="F19" s="100"/>
      <c r="G19" s="97"/>
      <c r="H19" s="95"/>
    </row>
    <row r="20" spans="1:8" ht="21.95" customHeight="1">
      <c r="A20" s="24"/>
      <c r="B20" s="134" t="s">
        <v>351</v>
      </c>
      <c r="C20" s="94" t="s">
        <v>359</v>
      </c>
      <c r="D20" s="100">
        <v>61000</v>
      </c>
      <c r="E20" s="95">
        <v>0</v>
      </c>
      <c r="F20" s="99">
        <v>60500</v>
      </c>
      <c r="G20" s="97">
        <f t="shared" si="0"/>
        <v>500</v>
      </c>
      <c r="H20" s="95">
        <v>0</v>
      </c>
    </row>
    <row r="21" spans="1:8" ht="21.95" customHeight="1">
      <c r="A21" s="24"/>
      <c r="B21" s="134"/>
      <c r="C21" s="94" t="s">
        <v>360</v>
      </c>
      <c r="D21" s="100"/>
      <c r="E21" s="95"/>
      <c r="F21" s="100"/>
      <c r="G21" s="97"/>
      <c r="H21" s="95"/>
    </row>
    <row r="22" spans="1:8" ht="21.95" customHeight="1">
      <c r="A22" s="24"/>
      <c r="B22" s="134" t="s">
        <v>351</v>
      </c>
      <c r="C22" s="94" t="s">
        <v>361</v>
      </c>
      <c r="D22" s="100">
        <v>94000</v>
      </c>
      <c r="E22" s="95">
        <v>0</v>
      </c>
      <c r="F22" s="99">
        <v>93500</v>
      </c>
      <c r="G22" s="97">
        <f t="shared" si="0"/>
        <v>500</v>
      </c>
      <c r="H22" s="95">
        <v>0</v>
      </c>
    </row>
    <row r="23" spans="1:8" ht="21.95" customHeight="1">
      <c r="A23" s="24"/>
      <c r="B23" s="134" t="s">
        <v>351</v>
      </c>
      <c r="C23" s="94" t="s">
        <v>362</v>
      </c>
      <c r="D23" s="100">
        <v>839000</v>
      </c>
      <c r="E23" s="95">
        <v>0</v>
      </c>
      <c r="F23" s="99">
        <v>239000</v>
      </c>
      <c r="G23" s="97">
        <f t="shared" si="0"/>
        <v>600000</v>
      </c>
      <c r="H23" s="95">
        <v>0</v>
      </c>
    </row>
    <row r="24" spans="1:8" ht="21.95" customHeight="1">
      <c r="A24" s="144" t="s">
        <v>20</v>
      </c>
      <c r="B24" s="144"/>
      <c r="C24" s="144"/>
      <c r="D24" s="102">
        <f>SUM(D7:D23)</f>
        <v>2549700</v>
      </c>
      <c r="E24" s="102">
        <f t="shared" ref="E24:H24" si="1">SUM(E7:E23)</f>
        <v>0</v>
      </c>
      <c r="F24" s="102">
        <f t="shared" si="1"/>
        <v>1750000</v>
      </c>
      <c r="G24" s="102">
        <f t="shared" si="1"/>
        <v>799700</v>
      </c>
      <c r="H24" s="102">
        <f t="shared" si="1"/>
        <v>0</v>
      </c>
    </row>
  </sheetData>
  <mergeCells count="11">
    <mergeCell ref="H5:H6"/>
    <mergeCell ref="A24:C24"/>
    <mergeCell ref="A1:G1"/>
    <mergeCell ref="A2:G2"/>
    <mergeCell ref="A3:G3"/>
    <mergeCell ref="A5:A6"/>
    <mergeCell ref="B5:B6"/>
    <mergeCell ref="C5:C6"/>
    <mergeCell ref="E5:E6"/>
    <mergeCell ref="F5:F6"/>
    <mergeCell ref="G5:G6"/>
  </mergeCells>
  <pageMargins left="0.42" right="0.22" top="0.28999999999999998" bottom="0.22" header="0.21" footer="0.1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7"/>
  <sheetViews>
    <sheetView topLeftCell="A13" workbookViewId="0">
      <selection activeCell="B10" sqref="B10"/>
    </sheetView>
  </sheetViews>
  <sheetFormatPr defaultRowHeight="19.5"/>
  <cols>
    <col min="1" max="1" width="16.125" style="3" customWidth="1"/>
    <col min="2" max="2" width="27.875" style="3" customWidth="1"/>
    <col min="3" max="3" width="23" style="3" customWidth="1"/>
    <col min="4" max="7" width="12.75" style="3" customWidth="1"/>
    <col min="8" max="8" width="14.125" style="3" customWidth="1"/>
    <col min="9" max="9" width="13.625" style="3" customWidth="1"/>
    <col min="10" max="16384" width="9" style="3"/>
  </cols>
  <sheetData>
    <row r="1" spans="1:8">
      <c r="A1" s="145" t="s">
        <v>0</v>
      </c>
      <c r="B1" s="145"/>
      <c r="C1" s="145"/>
      <c r="D1" s="145"/>
      <c r="E1" s="145"/>
      <c r="F1" s="145"/>
      <c r="G1" s="145"/>
    </row>
    <row r="2" spans="1:8">
      <c r="A2" s="145" t="s">
        <v>1</v>
      </c>
      <c r="B2" s="145"/>
      <c r="C2" s="145"/>
      <c r="D2" s="145"/>
      <c r="E2" s="145"/>
      <c r="F2" s="145"/>
      <c r="G2" s="145"/>
    </row>
    <row r="3" spans="1:8">
      <c r="A3" s="145" t="s">
        <v>2</v>
      </c>
      <c r="B3" s="145"/>
      <c r="C3" s="145"/>
      <c r="D3" s="145"/>
      <c r="E3" s="145"/>
      <c r="F3" s="145"/>
      <c r="G3" s="145"/>
    </row>
    <row r="5" spans="1:8">
      <c r="A5" s="4" t="s">
        <v>87</v>
      </c>
    </row>
    <row r="6" spans="1:8">
      <c r="A6" s="160" t="s">
        <v>48</v>
      </c>
      <c r="B6" s="160" t="s">
        <v>49</v>
      </c>
      <c r="C6" s="160" t="s">
        <v>50</v>
      </c>
      <c r="D6" s="40" t="s">
        <v>81</v>
      </c>
      <c r="E6" s="160" t="s">
        <v>83</v>
      </c>
      <c r="F6" s="160" t="s">
        <v>84</v>
      </c>
      <c r="G6" s="160" t="s">
        <v>85</v>
      </c>
      <c r="H6" s="160" t="s">
        <v>86</v>
      </c>
    </row>
    <row r="7" spans="1:8">
      <c r="A7" s="161"/>
      <c r="B7" s="161"/>
      <c r="C7" s="161"/>
      <c r="D7" s="41" t="s">
        <v>82</v>
      </c>
      <c r="E7" s="161"/>
      <c r="F7" s="161"/>
      <c r="G7" s="161"/>
      <c r="H7" s="161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128" t="s">
        <v>417</v>
      </c>
      <c r="B9" s="128" t="s">
        <v>417</v>
      </c>
      <c r="C9" s="128" t="s">
        <v>417</v>
      </c>
      <c r="D9" s="128" t="s">
        <v>417</v>
      </c>
      <c r="E9" s="128" t="s">
        <v>417</v>
      </c>
      <c r="F9" s="128" t="s">
        <v>417</v>
      </c>
      <c r="G9" s="128" t="s">
        <v>417</v>
      </c>
      <c r="H9" s="128" t="s">
        <v>417</v>
      </c>
    </row>
    <row r="10" spans="1:8">
      <c r="A10" s="11"/>
      <c r="B10" s="11"/>
      <c r="C10" s="11"/>
      <c r="D10" s="11"/>
      <c r="E10" s="11"/>
      <c r="F10" s="11"/>
      <c r="G10" s="11"/>
      <c r="H10" s="11"/>
    </row>
    <row r="11" spans="1:8">
      <c r="A11" s="11"/>
      <c r="B11" s="11"/>
      <c r="C11" s="11"/>
      <c r="D11" s="11"/>
      <c r="E11" s="11"/>
      <c r="F11" s="11"/>
      <c r="G11" s="11"/>
      <c r="H11" s="11"/>
    </row>
    <row r="12" spans="1:8">
      <c r="A12" s="11"/>
      <c r="B12" s="11"/>
      <c r="C12" s="11"/>
      <c r="D12" s="11"/>
      <c r="E12" s="11"/>
      <c r="F12" s="11"/>
      <c r="G12" s="11"/>
      <c r="H12" s="11"/>
    </row>
    <row r="13" spans="1:8">
      <c r="A13" s="11"/>
      <c r="B13" s="11"/>
      <c r="C13" s="11"/>
      <c r="D13" s="11"/>
      <c r="E13" s="11"/>
      <c r="F13" s="11"/>
      <c r="G13" s="11"/>
      <c r="H13" s="11"/>
    </row>
    <row r="14" spans="1:8">
      <c r="A14" s="11"/>
      <c r="B14" s="11"/>
      <c r="C14" s="11"/>
      <c r="D14" s="11"/>
      <c r="E14" s="11"/>
      <c r="F14" s="11"/>
      <c r="G14" s="11"/>
      <c r="H14" s="11"/>
    </row>
    <row r="15" spans="1:8">
      <c r="A15" s="11"/>
      <c r="B15" s="11"/>
      <c r="C15" s="11"/>
      <c r="D15" s="11"/>
      <c r="E15" s="11"/>
      <c r="F15" s="11"/>
      <c r="G15" s="11"/>
      <c r="H15" s="11"/>
    </row>
    <row r="16" spans="1:8">
      <c r="A16" s="16"/>
      <c r="B16" s="16"/>
      <c r="C16" s="16"/>
      <c r="D16" s="16"/>
      <c r="E16" s="16"/>
      <c r="F16" s="16"/>
      <c r="G16" s="16"/>
      <c r="H16" s="16"/>
    </row>
    <row r="17" spans="1:8">
      <c r="A17" s="144" t="s">
        <v>20</v>
      </c>
      <c r="B17" s="144"/>
      <c r="C17" s="144"/>
      <c r="D17" s="24"/>
      <c r="E17" s="24"/>
      <c r="F17" s="24"/>
      <c r="G17" s="24"/>
      <c r="H17" s="24"/>
    </row>
  </sheetData>
  <mergeCells count="11">
    <mergeCell ref="H6:H7"/>
    <mergeCell ref="A17:C17"/>
    <mergeCell ref="A1:G1"/>
    <mergeCell ref="A2:G2"/>
    <mergeCell ref="A3:G3"/>
    <mergeCell ref="A6:A7"/>
    <mergeCell ref="B6:B7"/>
    <mergeCell ref="C6:C7"/>
    <mergeCell ref="E6:E7"/>
    <mergeCell ref="F6:F7"/>
    <mergeCell ref="G6:G7"/>
  </mergeCells>
  <pageMargins left="0.34" right="0.1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Sheet1</vt:lpstr>
      <vt:lpstr>งบทรัพย์สิน</vt:lpstr>
      <vt:lpstr>หมายเหตุ 3,4,5</vt:lpstr>
      <vt:lpstr>หมายุหตุ 6,7,8,9</vt:lpstr>
      <vt:lpstr>หมายเหตุ 10,11</vt:lpstr>
      <vt:lpstr>หมายเหตุ 12-15</vt:lpstr>
      <vt:lpstr>หมายเหตุ 16</vt:lpstr>
      <vt:lpstr>แนบท้าย 16</vt:lpstr>
      <vt:lpstr>หมายเหตุ 17</vt:lpstr>
      <vt:lpstr>Sheet9</vt:lpstr>
    </vt:vector>
  </TitlesOfParts>
  <Company>Blog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</dc:creator>
  <cp:lastModifiedBy>Mr.KKD</cp:lastModifiedBy>
  <cp:lastPrinted>2016-09-23T06:33:29Z</cp:lastPrinted>
  <dcterms:created xsi:type="dcterms:W3CDTF">2015-05-01T02:55:51Z</dcterms:created>
  <dcterms:modified xsi:type="dcterms:W3CDTF">2017-08-29T03:38:31Z</dcterms:modified>
</cp:coreProperties>
</file>